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Romijn\Dropbox\SC - WC F3A\2019\01_SunshineCoast\"/>
    </mc:Choice>
  </mc:AlternateContent>
  <xr:revisionPtr revIDLastSave="0" documentId="13_ncr:1_{75AAE174-7BBB-41A9-B8C1-D7B9B480386C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Final" sheetId="1" r:id="rId1"/>
    <sheet name="World Cup" sheetId="2" r:id="rId2"/>
    <sheet name="F Round" sheetId="3" r:id="rId3"/>
  </sheets>
  <definedNames>
    <definedName name="_xlnm._FilterDatabase" localSheetId="1" hidden="1">'World Cup'!$A$1:$M$25</definedName>
  </definedNames>
  <calcPr calcId="191029" iterateDelta="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" i="2" l="1"/>
  <c r="L3" i="2" s="1"/>
  <c r="A15" i="1"/>
  <c r="G15" i="1" s="1"/>
  <c r="B15" i="1"/>
  <c r="C15" i="1"/>
  <c r="D15" i="1"/>
  <c r="F15" i="1"/>
  <c r="A16" i="1"/>
  <c r="G16" i="1" s="1"/>
  <c r="B16" i="1"/>
  <c r="C16" i="1"/>
  <c r="D16" i="1"/>
  <c r="F16" i="1"/>
  <c r="A17" i="1"/>
  <c r="G17" i="1" s="1"/>
  <c r="B17" i="1"/>
  <c r="C17" i="1"/>
  <c r="D17" i="1"/>
  <c r="F17" i="1"/>
  <c r="A18" i="1"/>
  <c r="G18" i="1" s="1"/>
  <c r="B18" i="1"/>
  <c r="C18" i="1"/>
  <c r="D18" i="1"/>
  <c r="F18" i="1"/>
  <c r="A20" i="1"/>
  <c r="G20" i="1" s="1"/>
  <c r="B20" i="1"/>
  <c r="C20" i="1"/>
  <c r="D20" i="1"/>
  <c r="F20" i="1"/>
  <c r="A21" i="1"/>
  <c r="G21" i="1" s="1"/>
  <c r="B21" i="1"/>
  <c r="C21" i="1"/>
  <c r="D21" i="1"/>
  <c r="F21" i="1"/>
  <c r="A19" i="1"/>
  <c r="G19" i="1" s="1"/>
  <c r="B19" i="1"/>
  <c r="C19" i="1"/>
  <c r="D19" i="1"/>
  <c r="F19" i="1"/>
  <c r="A23" i="1"/>
  <c r="G23" i="1" s="1"/>
  <c r="B23" i="1"/>
  <c r="C23" i="1"/>
  <c r="D23" i="1"/>
  <c r="F23" i="1"/>
  <c r="A22" i="1"/>
  <c r="G22" i="1" s="1"/>
  <c r="B22" i="1"/>
  <c r="C22" i="1"/>
  <c r="D22" i="1"/>
  <c r="F22" i="1"/>
  <c r="F14" i="1"/>
  <c r="D14" i="1"/>
  <c r="C14" i="1"/>
  <c r="B14" i="1"/>
  <c r="A14" i="1"/>
  <c r="G14" i="1" s="1"/>
  <c r="K18" i="2"/>
  <c r="K10" i="2"/>
  <c r="L10" i="2" s="1"/>
  <c r="K4" i="2"/>
  <c r="L4" i="2" s="1"/>
  <c r="K11" i="2"/>
  <c r="L11" i="2" s="1"/>
  <c r="K16" i="2"/>
  <c r="K5" i="2"/>
  <c r="L5" i="2" s="1"/>
  <c r="K13" i="2"/>
  <c r="K14" i="2"/>
  <c r="K15" i="2"/>
  <c r="K6" i="2"/>
  <c r="L6" i="2" s="1"/>
  <c r="K9" i="2"/>
  <c r="L9" i="2" s="1"/>
  <c r="K19" i="2"/>
  <c r="K25" i="2"/>
  <c r="K21" i="2"/>
  <c r="K24" i="2"/>
  <c r="K20" i="2"/>
  <c r="K8" i="2"/>
  <c r="L8" i="2" s="1"/>
  <c r="K7" i="2"/>
  <c r="L7" i="2" s="1"/>
  <c r="K22" i="2"/>
  <c r="K12" i="2"/>
  <c r="L12" i="2" s="1"/>
  <c r="K23" i="2"/>
  <c r="K17" i="2"/>
  <c r="M4" i="2" l="1"/>
  <c r="M12" i="2"/>
  <c r="M19" i="2"/>
  <c r="M10" i="2"/>
  <c r="M7" i="2"/>
  <c r="M9" i="2"/>
  <c r="M5" i="2"/>
  <c r="M8" i="2"/>
  <c r="M6" i="2"/>
  <c r="M11" i="2"/>
  <c r="M3" i="2"/>
  <c r="M17" i="2"/>
  <c r="M23" i="2"/>
  <c r="M15" i="2"/>
  <c r="M16" i="2"/>
  <c r="M20" i="2"/>
  <c r="M24" i="2"/>
  <c r="M21" i="2"/>
  <c r="M14" i="2"/>
  <c r="M22" i="2"/>
  <c r="M25" i="2"/>
  <c r="M13" i="2"/>
  <c r="M18" i="2"/>
  <c r="E14" i="1"/>
  <c r="H14" i="1" s="1"/>
  <c r="E18" i="1"/>
  <c r="H18" i="1" s="1"/>
  <c r="E20" i="1"/>
  <c r="H20" i="1" s="1"/>
  <c r="E23" i="1"/>
  <c r="H23" i="1" s="1"/>
  <c r="E21" i="1"/>
  <c r="H21" i="1" s="1"/>
  <c r="E17" i="1"/>
  <c r="H17" i="1" s="1"/>
  <c r="E19" i="1"/>
  <c r="H19" i="1" s="1"/>
  <c r="E15" i="1"/>
  <c r="H15" i="1" s="1"/>
  <c r="E16" i="1"/>
  <c r="H16" i="1" s="1"/>
  <c r="E22" i="1"/>
  <c r="H22" i="1" s="1"/>
  <c r="I22" i="1" l="1"/>
  <c r="I16" i="1"/>
  <c r="I18" i="1"/>
  <c r="I17" i="1"/>
  <c r="I15" i="1"/>
  <c r="I19" i="1"/>
  <c r="I20" i="1"/>
  <c r="I21" i="1"/>
  <c r="I14" i="1"/>
  <c r="I23" i="1"/>
</calcChain>
</file>

<file path=xl/sharedStrings.xml><?xml version="1.0" encoding="utf-8"?>
<sst xmlns="http://schemas.openxmlformats.org/spreadsheetml/2006/main" count="106" uniqueCount="58">
  <si>
    <t>Pilot</t>
  </si>
  <si>
    <t>Australian Masters 2019 Results</t>
  </si>
  <si>
    <t>P1</t>
  </si>
  <si>
    <t>P2</t>
  </si>
  <si>
    <t>P3</t>
  </si>
  <si>
    <t>Sub-Total</t>
  </si>
  <si>
    <t>F1</t>
  </si>
  <si>
    <t>F2</t>
  </si>
  <si>
    <t>Total</t>
  </si>
  <si>
    <t>Ranking</t>
  </si>
  <si>
    <t>Flight 1</t>
  </si>
  <si>
    <t>Flight 2</t>
  </si>
  <si>
    <t>Flight 3</t>
  </si>
  <si>
    <t>Flight 4</t>
  </si>
  <si>
    <t>Raw</t>
  </si>
  <si>
    <t>Norm.</t>
  </si>
  <si>
    <t>Arnold Jason (200)</t>
  </si>
  <si>
    <t>Eckersley Kahl (211)</t>
  </si>
  <si>
    <t>Lysaght Shayne (224)</t>
  </si>
  <si>
    <t>Spence Phil (235)</t>
  </si>
  <si>
    <t>Travassaros Dennis (311)</t>
  </si>
  <si>
    <t>Edwards Russell (312)</t>
  </si>
  <si>
    <t>Healey Geoff (324)</t>
  </si>
  <si>
    <t>Morrish Norm (329)</t>
  </si>
  <si>
    <t>Brann John (345)</t>
  </si>
  <si>
    <t>Wheeler Daniel (351)</t>
  </si>
  <si>
    <t>Atkinson Simon (400)</t>
  </si>
  <si>
    <t>Pennisi Peter (421)</t>
  </si>
  <si>
    <t>Garle Aaron (431)</t>
  </si>
  <si>
    <t>Briede Colin (601)</t>
  </si>
  <si>
    <t>Kay Scott (708)</t>
  </si>
  <si>
    <t>Galloway Hamish (907)</t>
  </si>
  <si>
    <t>Palmer Andrew (909)</t>
  </si>
  <si>
    <t>Dooley Brian (910)</t>
  </si>
  <si>
    <t>Briggs Frazer (911)</t>
  </si>
  <si>
    <t>Van der Vecht Derk (913)</t>
  </si>
  <si>
    <t>Caton Kevin (914)</t>
  </si>
  <si>
    <t>Albert Peter (915)</t>
  </si>
  <si>
    <t>Onda Tetsuo (916)</t>
  </si>
  <si>
    <t>Team</t>
  </si>
  <si>
    <t>Reserve</t>
  </si>
  <si>
    <t>2nd Reserve</t>
  </si>
  <si>
    <t>World Cup</t>
  </si>
  <si>
    <t>P SubTotal</t>
  </si>
  <si>
    <t>Jason Sparks</t>
  </si>
  <si>
    <t>Contest Director</t>
  </si>
  <si>
    <t>Russell Edwards</t>
  </si>
  <si>
    <t>Jury President</t>
  </si>
  <si>
    <t>Derk van der Vecht</t>
  </si>
  <si>
    <t>Jury Member</t>
  </si>
  <si>
    <t>Brian Dooley</t>
  </si>
  <si>
    <t>JPN</t>
  </si>
  <si>
    <t>NED</t>
  </si>
  <si>
    <t>NZL</t>
  </si>
  <si>
    <t>AUS</t>
  </si>
  <si>
    <t>GBR</t>
  </si>
  <si>
    <t>GER</t>
  </si>
  <si>
    <t>Country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</si>
</sst>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167640</xdr:colOff>
      <xdr:row>0</xdr:row>
      <xdr:rowOff>0</xdr:rowOff>
    </xdr:from>
    <xdr:to>
      <xdr:col>5</xdr:col>
      <xdr:colOff>601980</xdr:colOff>
      <xdr:row>9</xdr:row>
      <xdr:rowOff>17366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96440" y="0"/>
          <a:ext cx="1722120" cy="1663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1:J29"/>
  <sheetViews>
    <sheetView workbookViewId="0">
      <selection activeCell="E25" sqref="E25"/>
    </sheetView>
  </sheetViews>
  <sheetFormatPr defaultRowHeight="15" x14ac:dyDescent="0.25"/>
  <cols>
    <col min="1" max="1" width="26.5703125" customWidth="1"/>
    <col min="5" max="5" width="9.85546875" bestFit="1" customWidth="1"/>
    <col min="10" max="10" width="10.85546875" bestFit="1" customWidth="1"/>
  </cols>
  <sheetData>
    <row r="11" spans="1:10" s="2" customFormat="1" ht="26.25" x14ac:dyDescent="0.4">
      <c r="A11" s="5" t="s">
        <v>1</v>
      </c>
      <c r="B11" s="5"/>
      <c r="C11" s="5"/>
      <c r="D11" s="5"/>
      <c r="E11" s="5"/>
      <c r="F11" s="5"/>
      <c r="G11" s="5"/>
      <c r="H11" s="5"/>
      <c r="I11" s="5"/>
    </row>
    <row r="13" spans="1:10" s="3" customFormat="1" ht="15.75" x14ac:dyDescent="0.25">
      <c r="A13" s="3" t="s">
        <v>0</v>
      </c>
      <c r="B13" s="4" t="s">
        <v>2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3" t="s">
        <v>39</v>
      </c>
    </row>
    <row r="14" spans="1:10" x14ac:dyDescent="0.25">
      <c r="A14" t="str">
        <f>'World Cup'!A3</f>
        <v>Onda Tetsuo (916)</v>
      </c>
      <c r="B14">
        <f>'World Cup'!D3</f>
        <v>1165.42</v>
      </c>
      <c r="C14">
        <f>'World Cup'!F3</f>
        <v>1107.22</v>
      </c>
      <c r="D14">
        <f>'World Cup'!H3</f>
        <v>1161.53</v>
      </c>
      <c r="E14">
        <f t="shared" ref="E14:E23" si="0">B14+C14+D14-MIN(B14,C14,D14)</f>
        <v>2326.9499999999998</v>
      </c>
      <c r="F14">
        <f>'World Cup'!J3</f>
        <v>1094.76</v>
      </c>
      <c r="G14">
        <f>SUMIF('F Round'!A$3:A$12,A14,'F Round'!C$3:C$12)</f>
        <v>1063.51</v>
      </c>
      <c r="H14">
        <f t="shared" ref="H14:H23" si="1">E14+MAX(F14,G14)</f>
        <v>3421.71</v>
      </c>
      <c r="I14">
        <f t="shared" ref="I14:I23" si="2">RANK(H14,H$14:H$23)</f>
        <v>1</v>
      </c>
    </row>
    <row r="15" spans="1:10" x14ac:dyDescent="0.25">
      <c r="A15" t="str">
        <f>'World Cup'!A4</f>
        <v>Van der Vecht Derk (913)</v>
      </c>
      <c r="B15">
        <f>'World Cup'!D4</f>
        <v>1112.6500000000001</v>
      </c>
      <c r="C15">
        <f>'World Cup'!F4</f>
        <v>1074.72</v>
      </c>
      <c r="D15">
        <f>'World Cup'!H4</f>
        <v>1088.06</v>
      </c>
      <c r="E15">
        <f t="shared" si="0"/>
        <v>2200.71</v>
      </c>
      <c r="F15">
        <f>'World Cup'!J4</f>
        <v>1026.6199999999999</v>
      </c>
      <c r="G15">
        <f>SUMIF('F Round'!A$3:A$12,A15,'F Round'!C$3:C$12)</f>
        <v>1010.18</v>
      </c>
      <c r="H15">
        <f t="shared" si="1"/>
        <v>3227.33</v>
      </c>
      <c r="I15">
        <f t="shared" si="2"/>
        <v>2</v>
      </c>
    </row>
    <row r="16" spans="1:10" x14ac:dyDescent="0.25">
      <c r="A16" t="str">
        <f>'World Cup'!A5</f>
        <v>Palmer Andrew (909)</v>
      </c>
      <c r="B16">
        <f>'World Cup'!D5</f>
        <v>1051.8</v>
      </c>
      <c r="C16">
        <f>'World Cup'!F5</f>
        <v>1058.8499999999999</v>
      </c>
      <c r="D16">
        <f>'World Cup'!H5</f>
        <v>1106.29</v>
      </c>
      <c r="E16">
        <f t="shared" si="0"/>
        <v>2165.1399999999994</v>
      </c>
      <c r="F16">
        <f>'World Cup'!J5</f>
        <v>980.79</v>
      </c>
      <c r="G16">
        <f>SUMIF('F Round'!A$3:A$12,A16,'F Round'!C$3:C$12)</f>
        <v>1002.34</v>
      </c>
      <c r="H16">
        <f t="shared" si="1"/>
        <v>3167.4799999999996</v>
      </c>
      <c r="I16">
        <f t="shared" si="2"/>
        <v>3</v>
      </c>
    </row>
    <row r="17" spans="1:10" x14ac:dyDescent="0.25">
      <c r="A17" t="str">
        <f>'World Cup'!A6</f>
        <v>Garle Aaron (431)</v>
      </c>
      <c r="B17">
        <f>'World Cup'!D6</f>
        <v>976.73</v>
      </c>
      <c r="C17">
        <f>'World Cup'!F6</f>
        <v>1038.21</v>
      </c>
      <c r="D17">
        <f>'World Cup'!H6</f>
        <v>960.63</v>
      </c>
      <c r="E17">
        <f t="shared" si="0"/>
        <v>2014.94</v>
      </c>
      <c r="F17">
        <f>'World Cup'!J6</f>
        <v>1002.99</v>
      </c>
      <c r="G17">
        <f>SUMIF('F Round'!A$3:A$12,A17,'F Round'!C$3:C$12)</f>
        <v>975.53</v>
      </c>
      <c r="H17">
        <f t="shared" si="1"/>
        <v>3017.9300000000003</v>
      </c>
      <c r="I17">
        <f t="shared" si="2"/>
        <v>5</v>
      </c>
    </row>
    <row r="18" spans="1:10" x14ac:dyDescent="0.25">
      <c r="A18" t="str">
        <f>'World Cup'!A7</f>
        <v>Travassaros Dennis (311)</v>
      </c>
      <c r="B18">
        <f>'World Cup'!D7</f>
        <v>952.98</v>
      </c>
      <c r="C18">
        <f>'World Cup'!F7</f>
        <v>966.03</v>
      </c>
      <c r="D18">
        <f>'World Cup'!H7</f>
        <v>947.37</v>
      </c>
      <c r="E18">
        <f t="shared" si="0"/>
        <v>1919.0100000000002</v>
      </c>
      <c r="F18">
        <f>'World Cup'!J7</f>
        <v>894.87</v>
      </c>
      <c r="G18">
        <f>SUMIF('F Round'!A$3:A$12,A18,'F Round'!C$3:C$12)</f>
        <v>878.53</v>
      </c>
      <c r="H18">
        <f t="shared" si="1"/>
        <v>2813.88</v>
      </c>
      <c r="I18">
        <f t="shared" si="2"/>
        <v>6</v>
      </c>
      <c r="J18" t="s">
        <v>39</v>
      </c>
    </row>
    <row r="19" spans="1:10" x14ac:dyDescent="0.25">
      <c r="A19" t="str">
        <f>'World Cup'!A10</f>
        <v>Caton Kevin (914)</v>
      </c>
      <c r="B19">
        <f>'World Cup'!D10</f>
        <v>935.83</v>
      </c>
      <c r="C19">
        <f>'World Cup'!F10</f>
        <v>923.02</v>
      </c>
      <c r="D19">
        <f>'World Cup'!H10</f>
        <v>968.99</v>
      </c>
      <c r="E19">
        <f t="shared" si="0"/>
        <v>1904.8200000000002</v>
      </c>
      <c r="F19">
        <f>'World Cup'!J10</f>
        <v>810.14</v>
      </c>
      <c r="G19">
        <f>SUMIF('F Round'!A$3:A$12,A19,'F Round'!C$3:C$12)</f>
        <v>845.86</v>
      </c>
      <c r="H19">
        <f t="shared" si="1"/>
        <v>2750.6800000000003</v>
      </c>
      <c r="I19">
        <f t="shared" si="2"/>
        <v>9</v>
      </c>
      <c r="J19" t="s">
        <v>39</v>
      </c>
    </row>
    <row r="20" spans="1:10" x14ac:dyDescent="0.25">
      <c r="A20" t="str">
        <f>'World Cup'!A8</f>
        <v>Edwards Russell (312)</v>
      </c>
      <c r="B20">
        <f>'World Cup'!D8</f>
        <v>986.55</v>
      </c>
      <c r="C20">
        <f>'World Cup'!F8</f>
        <v>1001.81</v>
      </c>
      <c r="D20">
        <f>'World Cup'!H8</f>
        <v>942.42</v>
      </c>
      <c r="E20">
        <f t="shared" si="0"/>
        <v>1988.3599999999997</v>
      </c>
      <c r="F20">
        <f>'World Cup'!J8</f>
        <v>816.46</v>
      </c>
      <c r="G20">
        <f>SUMIF('F Round'!A$3:A$12,A20,'F Round'!C$3:C$12)</f>
        <v>815.36</v>
      </c>
      <c r="H20">
        <f t="shared" si="1"/>
        <v>2804.8199999999997</v>
      </c>
      <c r="I20">
        <f t="shared" si="2"/>
        <v>7</v>
      </c>
      <c r="J20" t="s">
        <v>39</v>
      </c>
    </row>
    <row r="21" spans="1:10" x14ac:dyDescent="0.25">
      <c r="A21" t="str">
        <f>'World Cup'!A9</f>
        <v>Pennisi Peter (421)</v>
      </c>
      <c r="B21">
        <f>'World Cup'!D9</f>
        <v>944.53</v>
      </c>
      <c r="C21">
        <f>'World Cup'!F9</f>
        <v>963.5</v>
      </c>
      <c r="D21">
        <f>'World Cup'!H9</f>
        <v>999.42</v>
      </c>
      <c r="E21">
        <f t="shared" si="0"/>
        <v>1962.9199999999998</v>
      </c>
      <c r="F21">
        <f>'World Cup'!J9</f>
        <v>812.43</v>
      </c>
      <c r="G21">
        <f>SUMIF('F Round'!A$3:A$12,A21,'F Round'!C$3:C$12)</f>
        <v>776.91</v>
      </c>
      <c r="H21">
        <f t="shared" si="1"/>
        <v>2775.35</v>
      </c>
      <c r="I21">
        <f t="shared" si="2"/>
        <v>8</v>
      </c>
      <c r="J21" t="s">
        <v>40</v>
      </c>
    </row>
    <row r="22" spans="1:10" x14ac:dyDescent="0.25">
      <c r="A22" t="str">
        <f>'World Cup'!A12</f>
        <v>Lysaght Shayne (224)</v>
      </c>
      <c r="B22">
        <f>'World Cup'!D12</f>
        <v>968.97</v>
      </c>
      <c r="C22">
        <f>'World Cup'!F12</f>
        <v>943.76</v>
      </c>
      <c r="D22">
        <f>'World Cup'!H12</f>
        <v>912.06</v>
      </c>
      <c r="E22">
        <f t="shared" si="0"/>
        <v>1912.73</v>
      </c>
      <c r="F22">
        <f>'World Cup'!J12</f>
        <v>0</v>
      </c>
      <c r="G22">
        <f>SUMIF('F Round'!A$3:A$12,A22,'F Round'!C$3:C$12)</f>
        <v>0</v>
      </c>
      <c r="H22">
        <f t="shared" si="1"/>
        <v>1912.73</v>
      </c>
      <c r="I22">
        <f t="shared" si="2"/>
        <v>10</v>
      </c>
    </row>
    <row r="23" spans="1:10" x14ac:dyDescent="0.25">
      <c r="A23" t="str">
        <f>'World Cup'!A11</f>
        <v>Briggs Frazer (911)</v>
      </c>
      <c r="B23">
        <f>'World Cup'!D11</f>
        <v>1053.22</v>
      </c>
      <c r="C23">
        <f>'World Cup'!F11</f>
        <v>1034.07</v>
      </c>
      <c r="D23">
        <f>'World Cup'!H11</f>
        <v>1024.57</v>
      </c>
      <c r="E23">
        <f t="shared" si="0"/>
        <v>2087.29</v>
      </c>
      <c r="F23">
        <f>'World Cup'!J11</f>
        <v>533.54</v>
      </c>
      <c r="G23">
        <f>SUMIF('F Round'!A$3:A$12,A23,'F Round'!C$3:C$12)</f>
        <v>948.46</v>
      </c>
      <c r="H23">
        <f t="shared" si="1"/>
        <v>3035.75</v>
      </c>
      <c r="I23">
        <f t="shared" si="2"/>
        <v>4</v>
      </c>
      <c r="J23" t="s">
        <v>41</v>
      </c>
    </row>
    <row r="28" spans="1:10" s="1" customFormat="1" x14ac:dyDescent="0.25">
      <c r="A28" s="1" t="s">
        <v>44</v>
      </c>
      <c r="B28" s="1" t="s">
        <v>46</v>
      </c>
      <c r="E28" s="1" t="s">
        <v>48</v>
      </c>
      <c r="H28" s="1" t="s">
        <v>50</v>
      </c>
    </row>
    <row r="29" spans="1:10" s="1" customFormat="1" x14ac:dyDescent="0.25">
      <c r="A29" s="1" t="s">
        <v>45</v>
      </c>
      <c r="B29" s="1" t="s">
        <v>47</v>
      </c>
      <c r="E29" s="1" t="s">
        <v>49</v>
      </c>
      <c r="H29" s="1" t="s">
        <v>49</v>
      </c>
    </row>
  </sheetData>
  <sortState xmlns:xlrd2="http://schemas.microsoft.com/office/spreadsheetml/2017/richdata2" ref="A14:J23">
    <sortCondition ref="I14:I23"/>
  </sortState>
  <mergeCells count="1">
    <mergeCell ref="A11:I11"/>
  </mergeCells>
  <pageMargins left="0.7" right="0.7" top="0.75" bottom="0.75" header="0.3" footer="0.3"/>
  <pageSetup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5"/>
  <sheetViews>
    <sheetView tabSelected="1" workbookViewId="0">
      <selection activeCell="A13" sqref="A13"/>
    </sheetView>
  </sheetViews>
  <sheetFormatPr defaultRowHeight="15" x14ac:dyDescent="0.25"/>
  <cols>
    <col min="1" max="1" width="21.42578125" bestFit="1" customWidth="1"/>
    <col min="2" max="2" width="8" bestFit="1" customWidth="1"/>
    <col min="11" max="11" width="9.5703125" bestFit="1" customWidth="1"/>
  </cols>
  <sheetData>
    <row r="1" spans="1:13" x14ac:dyDescent="0.25">
      <c r="A1" t="s">
        <v>0</v>
      </c>
      <c r="B1" t="s">
        <v>57</v>
      </c>
      <c r="C1" t="s">
        <v>10</v>
      </c>
      <c r="D1" t="s">
        <v>10</v>
      </c>
      <c r="E1" t="s">
        <v>11</v>
      </c>
      <c r="F1" t="s">
        <v>11</v>
      </c>
      <c r="G1" t="s">
        <v>12</v>
      </c>
      <c r="H1" t="s">
        <v>12</v>
      </c>
      <c r="I1" t="s">
        <v>13</v>
      </c>
      <c r="J1" t="s">
        <v>13</v>
      </c>
      <c r="K1" t="s">
        <v>43</v>
      </c>
      <c r="L1" t="s">
        <v>42</v>
      </c>
      <c r="M1" t="s">
        <v>9</v>
      </c>
    </row>
    <row r="2" spans="1:13" x14ac:dyDescent="0.25">
      <c r="C2" t="s">
        <v>14</v>
      </c>
      <c r="D2" t="s">
        <v>15</v>
      </c>
      <c r="E2" t="s">
        <v>14</v>
      </c>
      <c r="F2" t="s">
        <v>15</v>
      </c>
      <c r="G2" t="s">
        <v>14</v>
      </c>
      <c r="H2" t="s">
        <v>15</v>
      </c>
      <c r="I2" t="s">
        <v>14</v>
      </c>
      <c r="J2" t="s">
        <v>15</v>
      </c>
    </row>
    <row r="3" spans="1:13" x14ac:dyDescent="0.25">
      <c r="A3" t="s">
        <v>38</v>
      </c>
      <c r="B3" t="s">
        <v>51</v>
      </c>
      <c r="C3">
        <v>510.29</v>
      </c>
      <c r="D3">
        <v>1165.42</v>
      </c>
      <c r="E3">
        <v>516.14</v>
      </c>
      <c r="F3">
        <v>1107.22</v>
      </c>
      <c r="G3">
        <v>515.36</v>
      </c>
      <c r="H3">
        <v>1161.53</v>
      </c>
      <c r="I3">
        <v>578.84</v>
      </c>
      <c r="J3">
        <v>1094.76</v>
      </c>
      <c r="K3">
        <f t="shared" ref="K3:K25" si="0">D3+F3+H3-MIN(D3,F3,H3)</f>
        <v>2326.9499999999998</v>
      </c>
      <c r="L3">
        <f t="shared" ref="L3:L12" si="1">K3+J3</f>
        <v>3421.71</v>
      </c>
      <c r="M3">
        <f t="shared" ref="M3:M12" si="2">RANK(L3,L$3:L$12)</f>
        <v>1</v>
      </c>
    </row>
    <row r="4" spans="1:13" x14ac:dyDescent="0.25">
      <c r="A4" t="s">
        <v>35</v>
      </c>
      <c r="B4" t="s">
        <v>52</v>
      </c>
      <c r="C4">
        <v>487.18</v>
      </c>
      <c r="D4">
        <v>1112.6500000000001</v>
      </c>
      <c r="E4">
        <v>500.99</v>
      </c>
      <c r="F4">
        <v>1074.72</v>
      </c>
      <c r="G4">
        <v>482.76</v>
      </c>
      <c r="H4">
        <v>1088.06</v>
      </c>
      <c r="I4">
        <v>542.80999999999995</v>
      </c>
      <c r="J4">
        <v>1026.6199999999999</v>
      </c>
      <c r="K4">
        <f t="shared" si="0"/>
        <v>2200.71</v>
      </c>
      <c r="L4">
        <f t="shared" si="1"/>
        <v>3227.33</v>
      </c>
      <c r="M4">
        <f t="shared" si="2"/>
        <v>2</v>
      </c>
    </row>
    <row r="5" spans="1:13" x14ac:dyDescent="0.25">
      <c r="A5" t="s">
        <v>32</v>
      </c>
      <c r="B5" t="s">
        <v>53</v>
      </c>
      <c r="C5">
        <v>460.54</v>
      </c>
      <c r="D5">
        <v>1051.8</v>
      </c>
      <c r="E5">
        <v>493.59</v>
      </c>
      <c r="F5">
        <v>1058.8499999999999</v>
      </c>
      <c r="G5">
        <v>490.85</v>
      </c>
      <c r="H5">
        <v>1106.29</v>
      </c>
      <c r="I5">
        <v>518.59</v>
      </c>
      <c r="J5">
        <v>980.79</v>
      </c>
      <c r="K5">
        <f t="shared" si="0"/>
        <v>2165.1399999999994</v>
      </c>
      <c r="L5">
        <f t="shared" si="1"/>
        <v>3145.9299999999994</v>
      </c>
      <c r="M5">
        <f t="shared" si="2"/>
        <v>3</v>
      </c>
    </row>
    <row r="6" spans="1:13" x14ac:dyDescent="0.25">
      <c r="A6" t="s">
        <v>28</v>
      </c>
      <c r="B6" t="s">
        <v>54</v>
      </c>
      <c r="C6">
        <v>427.67</v>
      </c>
      <c r="D6">
        <v>976.73</v>
      </c>
      <c r="E6">
        <v>483.97</v>
      </c>
      <c r="F6">
        <v>1038.21</v>
      </c>
      <c r="G6">
        <v>426.22</v>
      </c>
      <c r="H6">
        <v>960.63</v>
      </c>
      <c r="I6">
        <v>530.33000000000004</v>
      </c>
      <c r="J6">
        <v>1002.99</v>
      </c>
      <c r="K6">
        <f t="shared" si="0"/>
        <v>2014.94</v>
      </c>
      <c r="L6">
        <f t="shared" si="1"/>
        <v>3017.9300000000003</v>
      </c>
      <c r="M6">
        <f t="shared" si="2"/>
        <v>4</v>
      </c>
    </row>
    <row r="7" spans="1:13" x14ac:dyDescent="0.25">
      <c r="A7" t="s">
        <v>20</v>
      </c>
      <c r="B7" t="s">
        <v>54</v>
      </c>
      <c r="C7">
        <v>417.27</v>
      </c>
      <c r="D7">
        <v>952.98</v>
      </c>
      <c r="E7">
        <v>450.32</v>
      </c>
      <c r="F7">
        <v>966.03</v>
      </c>
      <c r="G7">
        <v>420.34</v>
      </c>
      <c r="H7">
        <v>947.37</v>
      </c>
      <c r="I7">
        <v>473.15</v>
      </c>
      <c r="J7">
        <v>894.87</v>
      </c>
      <c r="K7">
        <f t="shared" si="0"/>
        <v>1919.0100000000002</v>
      </c>
      <c r="L7">
        <f t="shared" si="1"/>
        <v>2813.88</v>
      </c>
      <c r="M7">
        <f t="shared" si="2"/>
        <v>5</v>
      </c>
    </row>
    <row r="8" spans="1:13" x14ac:dyDescent="0.25">
      <c r="A8" t="s">
        <v>21</v>
      </c>
      <c r="B8" t="s">
        <v>54</v>
      </c>
      <c r="C8">
        <v>431.97</v>
      </c>
      <c r="D8">
        <v>986.55</v>
      </c>
      <c r="E8">
        <v>467</v>
      </c>
      <c r="F8">
        <v>1001.81</v>
      </c>
      <c r="G8">
        <v>418.14</v>
      </c>
      <c r="H8">
        <v>942.42</v>
      </c>
      <c r="I8">
        <v>431.69</v>
      </c>
      <c r="J8">
        <v>816.46</v>
      </c>
      <c r="K8">
        <f t="shared" si="0"/>
        <v>1988.3599999999997</v>
      </c>
      <c r="L8">
        <f t="shared" si="1"/>
        <v>2804.8199999999997</v>
      </c>
      <c r="M8">
        <f t="shared" si="2"/>
        <v>6</v>
      </c>
    </row>
    <row r="9" spans="1:13" x14ac:dyDescent="0.25">
      <c r="A9" t="s">
        <v>27</v>
      </c>
      <c r="B9" t="s">
        <v>54</v>
      </c>
      <c r="C9">
        <v>413.57</v>
      </c>
      <c r="D9">
        <v>944.53</v>
      </c>
      <c r="E9">
        <v>449.14</v>
      </c>
      <c r="F9">
        <v>963.5</v>
      </c>
      <c r="G9">
        <v>443.43</v>
      </c>
      <c r="H9">
        <v>999.42</v>
      </c>
      <c r="I9">
        <v>429.56</v>
      </c>
      <c r="J9">
        <v>812.43</v>
      </c>
      <c r="K9">
        <f t="shared" si="0"/>
        <v>1962.9199999999998</v>
      </c>
      <c r="L9">
        <f t="shared" si="1"/>
        <v>2775.35</v>
      </c>
      <c r="M9">
        <f t="shared" si="2"/>
        <v>7</v>
      </c>
    </row>
    <row r="10" spans="1:13" x14ac:dyDescent="0.25">
      <c r="A10" t="s">
        <v>36</v>
      </c>
      <c r="B10" t="s">
        <v>55</v>
      </c>
      <c r="C10">
        <v>409.76</v>
      </c>
      <c r="D10">
        <v>935.83</v>
      </c>
      <c r="E10">
        <v>430.27</v>
      </c>
      <c r="F10">
        <v>923.02</v>
      </c>
      <c r="G10">
        <v>429.93</v>
      </c>
      <c r="H10">
        <v>968.99</v>
      </c>
      <c r="I10">
        <v>428.35</v>
      </c>
      <c r="J10">
        <v>810.14</v>
      </c>
      <c r="K10">
        <f t="shared" si="0"/>
        <v>1904.8200000000002</v>
      </c>
      <c r="L10">
        <f t="shared" si="1"/>
        <v>2714.96</v>
      </c>
      <c r="M10">
        <f t="shared" si="2"/>
        <v>8</v>
      </c>
    </row>
    <row r="11" spans="1:13" x14ac:dyDescent="0.25">
      <c r="A11" t="s">
        <v>34</v>
      </c>
      <c r="B11" t="s">
        <v>53</v>
      </c>
      <c r="C11">
        <v>461.16</v>
      </c>
      <c r="D11">
        <v>1053.22</v>
      </c>
      <c r="E11">
        <v>482.04</v>
      </c>
      <c r="F11">
        <v>1034.07</v>
      </c>
      <c r="G11">
        <v>454.59</v>
      </c>
      <c r="H11">
        <v>1024.57</v>
      </c>
      <c r="I11">
        <v>282.11</v>
      </c>
      <c r="J11">
        <v>533.54</v>
      </c>
      <c r="K11">
        <f t="shared" si="0"/>
        <v>2087.29</v>
      </c>
      <c r="L11">
        <f t="shared" si="1"/>
        <v>2620.83</v>
      </c>
      <c r="M11">
        <f t="shared" si="2"/>
        <v>9</v>
      </c>
    </row>
    <row r="12" spans="1:13" x14ac:dyDescent="0.25">
      <c r="A12" t="s">
        <v>18</v>
      </c>
      <c r="B12" t="s">
        <v>54</v>
      </c>
      <c r="C12">
        <v>424.27</v>
      </c>
      <c r="D12">
        <v>968.97</v>
      </c>
      <c r="E12">
        <v>439.94</v>
      </c>
      <c r="F12">
        <v>943.76</v>
      </c>
      <c r="G12">
        <v>404.67</v>
      </c>
      <c r="H12">
        <v>912.06</v>
      </c>
      <c r="I12">
        <v>0</v>
      </c>
      <c r="J12">
        <v>0</v>
      </c>
      <c r="K12">
        <f t="shared" si="0"/>
        <v>1912.73</v>
      </c>
      <c r="L12">
        <f t="shared" si="1"/>
        <v>1912.73</v>
      </c>
      <c r="M12">
        <f t="shared" si="2"/>
        <v>10</v>
      </c>
    </row>
    <row r="13" spans="1:13" x14ac:dyDescent="0.25">
      <c r="A13" t="s">
        <v>31</v>
      </c>
      <c r="B13" t="s">
        <v>53</v>
      </c>
      <c r="C13">
        <v>404.22</v>
      </c>
      <c r="D13">
        <v>923.18</v>
      </c>
      <c r="E13">
        <v>444.48</v>
      </c>
      <c r="F13">
        <v>953.5</v>
      </c>
      <c r="G13">
        <v>419.65</v>
      </c>
      <c r="H13">
        <v>945.82</v>
      </c>
      <c r="I13">
        <v>0</v>
      </c>
      <c r="J13">
        <v>0</v>
      </c>
      <c r="K13">
        <f t="shared" si="0"/>
        <v>1899.3200000000002</v>
      </c>
      <c r="M13">
        <f t="shared" ref="M13:M25" si="3">RANK(K13,K$3:K$25)</f>
        <v>11</v>
      </c>
    </row>
    <row r="14" spans="1:13" x14ac:dyDescent="0.25">
      <c r="A14" t="s">
        <v>30</v>
      </c>
      <c r="B14" t="s">
        <v>54</v>
      </c>
      <c r="C14">
        <v>406.42</v>
      </c>
      <c r="D14">
        <v>928.2</v>
      </c>
      <c r="E14">
        <v>433.31</v>
      </c>
      <c r="F14">
        <v>929.54</v>
      </c>
      <c r="G14">
        <v>412.9</v>
      </c>
      <c r="H14">
        <v>930.61</v>
      </c>
      <c r="I14">
        <v>0</v>
      </c>
      <c r="J14">
        <v>0</v>
      </c>
      <c r="K14">
        <f t="shared" si="0"/>
        <v>1860.1499999999999</v>
      </c>
      <c r="M14">
        <f t="shared" si="3"/>
        <v>12</v>
      </c>
    </row>
    <row r="15" spans="1:13" x14ac:dyDescent="0.25">
      <c r="A15" t="s">
        <v>29</v>
      </c>
      <c r="B15" t="s">
        <v>54</v>
      </c>
      <c r="C15">
        <v>400.27</v>
      </c>
      <c r="D15">
        <v>914.16</v>
      </c>
      <c r="E15">
        <v>375.43</v>
      </c>
      <c r="F15">
        <v>805.37</v>
      </c>
      <c r="G15">
        <v>409.19</v>
      </c>
      <c r="H15">
        <v>922.24</v>
      </c>
      <c r="I15">
        <v>0</v>
      </c>
      <c r="J15">
        <v>0</v>
      </c>
      <c r="K15">
        <f t="shared" si="0"/>
        <v>1836.4</v>
      </c>
      <c r="M15">
        <f t="shared" si="3"/>
        <v>13</v>
      </c>
    </row>
    <row r="16" spans="1:13" x14ac:dyDescent="0.25">
      <c r="A16" t="s">
        <v>33</v>
      </c>
      <c r="B16" t="s">
        <v>54</v>
      </c>
      <c r="C16">
        <v>388.21</v>
      </c>
      <c r="D16">
        <v>886.61</v>
      </c>
      <c r="E16">
        <v>415.06</v>
      </c>
      <c r="F16">
        <v>890.39</v>
      </c>
      <c r="G16">
        <v>410.13</v>
      </c>
      <c r="H16">
        <v>924.36</v>
      </c>
      <c r="I16">
        <v>0</v>
      </c>
      <c r="J16">
        <v>0</v>
      </c>
      <c r="K16">
        <f t="shared" si="0"/>
        <v>1814.75</v>
      </c>
      <c r="M16">
        <f t="shared" si="3"/>
        <v>14</v>
      </c>
    </row>
    <row r="17" spans="1:13" x14ac:dyDescent="0.25">
      <c r="A17" t="s">
        <v>16</v>
      </c>
      <c r="B17" t="s">
        <v>54</v>
      </c>
      <c r="C17">
        <v>381.18</v>
      </c>
      <c r="D17">
        <v>870.56</v>
      </c>
      <c r="E17">
        <v>432.99</v>
      </c>
      <c r="F17">
        <v>928.85</v>
      </c>
      <c r="G17">
        <v>379.99</v>
      </c>
      <c r="H17">
        <v>856.43</v>
      </c>
      <c r="I17">
        <v>0</v>
      </c>
      <c r="J17">
        <v>0</v>
      </c>
      <c r="K17">
        <f t="shared" si="0"/>
        <v>1799.4099999999999</v>
      </c>
      <c r="M17">
        <f t="shared" si="3"/>
        <v>15</v>
      </c>
    </row>
    <row r="18" spans="1:13" x14ac:dyDescent="0.25">
      <c r="A18" t="s">
        <v>37</v>
      </c>
      <c r="B18" t="s">
        <v>56</v>
      </c>
      <c r="C18">
        <v>393.41</v>
      </c>
      <c r="D18">
        <v>898.49</v>
      </c>
      <c r="E18">
        <v>414.06</v>
      </c>
      <c r="F18">
        <v>888.24</v>
      </c>
      <c r="G18">
        <v>370.07</v>
      </c>
      <c r="H18">
        <v>834.08</v>
      </c>
      <c r="I18">
        <v>0</v>
      </c>
      <c r="J18">
        <v>0</v>
      </c>
      <c r="K18">
        <f t="shared" si="0"/>
        <v>1786.73</v>
      </c>
      <c r="M18">
        <f t="shared" si="3"/>
        <v>16</v>
      </c>
    </row>
    <row r="19" spans="1:13" x14ac:dyDescent="0.25">
      <c r="A19" t="s">
        <v>26</v>
      </c>
      <c r="B19" t="s">
        <v>54</v>
      </c>
      <c r="C19">
        <v>383.09</v>
      </c>
      <c r="D19">
        <v>874.92</v>
      </c>
      <c r="E19">
        <v>378.37</v>
      </c>
      <c r="F19">
        <v>811.68</v>
      </c>
      <c r="G19">
        <v>386.73</v>
      </c>
      <c r="H19">
        <v>871.62</v>
      </c>
      <c r="I19">
        <v>0</v>
      </c>
      <c r="J19">
        <v>0</v>
      </c>
      <c r="K19">
        <f t="shared" si="0"/>
        <v>1746.54</v>
      </c>
      <c r="M19">
        <f t="shared" si="3"/>
        <v>17</v>
      </c>
    </row>
    <row r="20" spans="1:13" x14ac:dyDescent="0.25">
      <c r="A20" t="s">
        <v>22</v>
      </c>
      <c r="B20" t="s">
        <v>54</v>
      </c>
      <c r="C20">
        <v>372.37</v>
      </c>
      <c r="D20">
        <v>850.44</v>
      </c>
      <c r="E20">
        <v>402.11</v>
      </c>
      <c r="F20">
        <v>862.61</v>
      </c>
      <c r="G20">
        <v>371.32</v>
      </c>
      <c r="H20">
        <v>836.89</v>
      </c>
      <c r="I20">
        <v>0</v>
      </c>
      <c r="J20">
        <v>0</v>
      </c>
      <c r="K20">
        <f t="shared" si="0"/>
        <v>1713.0500000000002</v>
      </c>
      <c r="M20">
        <f t="shared" si="3"/>
        <v>18</v>
      </c>
    </row>
    <row r="21" spans="1:13" x14ac:dyDescent="0.25">
      <c r="A21" t="s">
        <v>24</v>
      </c>
      <c r="B21" t="s">
        <v>54</v>
      </c>
      <c r="C21">
        <v>353.94</v>
      </c>
      <c r="D21">
        <v>808.35</v>
      </c>
      <c r="E21">
        <v>408.77</v>
      </c>
      <c r="F21">
        <v>876.89</v>
      </c>
      <c r="G21">
        <v>366.71</v>
      </c>
      <c r="H21">
        <v>826.5</v>
      </c>
      <c r="I21">
        <v>0</v>
      </c>
      <c r="J21">
        <v>0</v>
      </c>
      <c r="K21">
        <f t="shared" si="0"/>
        <v>1703.3899999999999</v>
      </c>
      <c r="M21">
        <f t="shared" si="3"/>
        <v>19</v>
      </c>
    </row>
    <row r="22" spans="1:13" x14ac:dyDescent="0.25">
      <c r="A22" t="s">
        <v>19</v>
      </c>
      <c r="B22" t="s">
        <v>54</v>
      </c>
      <c r="C22">
        <v>375.82</v>
      </c>
      <c r="D22">
        <v>858.32</v>
      </c>
      <c r="E22">
        <v>374.58</v>
      </c>
      <c r="F22">
        <v>803.55</v>
      </c>
      <c r="G22">
        <v>315.3</v>
      </c>
      <c r="H22">
        <v>710.63</v>
      </c>
      <c r="I22">
        <v>0</v>
      </c>
      <c r="J22">
        <v>0</v>
      </c>
      <c r="K22">
        <f t="shared" si="0"/>
        <v>1661.87</v>
      </c>
      <c r="M22">
        <f t="shared" si="3"/>
        <v>20</v>
      </c>
    </row>
    <row r="23" spans="1:13" x14ac:dyDescent="0.25">
      <c r="A23" t="s">
        <v>17</v>
      </c>
      <c r="B23" t="s">
        <v>54</v>
      </c>
      <c r="C23">
        <v>372.78</v>
      </c>
      <c r="D23">
        <v>851.37</v>
      </c>
      <c r="E23">
        <v>335.68</v>
      </c>
      <c r="F23">
        <v>720.1</v>
      </c>
      <c r="G23">
        <v>334.62</v>
      </c>
      <c r="H23">
        <v>754.18</v>
      </c>
      <c r="I23">
        <v>0</v>
      </c>
      <c r="J23">
        <v>0</v>
      </c>
      <c r="K23">
        <f t="shared" si="0"/>
        <v>1605.5500000000002</v>
      </c>
      <c r="M23">
        <f t="shared" si="3"/>
        <v>21</v>
      </c>
    </row>
    <row r="24" spans="1:13" x14ac:dyDescent="0.25">
      <c r="A24" t="s">
        <v>23</v>
      </c>
      <c r="B24" t="s">
        <v>54</v>
      </c>
      <c r="C24">
        <v>357.22</v>
      </c>
      <c r="D24">
        <v>815.84</v>
      </c>
      <c r="E24">
        <v>358.74</v>
      </c>
      <c r="F24">
        <v>769.57</v>
      </c>
      <c r="G24">
        <v>344.36</v>
      </c>
      <c r="H24">
        <v>776.13</v>
      </c>
      <c r="I24">
        <v>0</v>
      </c>
      <c r="J24">
        <v>0</v>
      </c>
      <c r="K24">
        <f t="shared" si="0"/>
        <v>1591.9699999999998</v>
      </c>
      <c r="M24">
        <f t="shared" si="3"/>
        <v>22</v>
      </c>
    </row>
    <row r="25" spans="1:13" x14ac:dyDescent="0.25">
      <c r="A25" t="s">
        <v>25</v>
      </c>
      <c r="B25" t="s">
        <v>54</v>
      </c>
      <c r="C25">
        <v>272.63</v>
      </c>
      <c r="D25">
        <v>622.65</v>
      </c>
      <c r="E25">
        <v>330.54</v>
      </c>
      <c r="F25">
        <v>709.08</v>
      </c>
      <c r="G25">
        <v>299.52999999999997</v>
      </c>
      <c r="H25">
        <v>675.09</v>
      </c>
      <c r="I25">
        <v>0</v>
      </c>
      <c r="J25">
        <v>0</v>
      </c>
      <c r="K25">
        <f t="shared" si="0"/>
        <v>1384.17</v>
      </c>
      <c r="M25">
        <f t="shared" si="3"/>
        <v>23</v>
      </c>
    </row>
  </sheetData>
  <autoFilter ref="A1:M25" xr:uid="{8E51A702-2BF2-425B-863E-9297DE917F02}"/>
  <sortState xmlns:xlrd2="http://schemas.microsoft.com/office/spreadsheetml/2017/richdata2" ref="A3:M25">
    <sortCondition ref="M3:M25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2"/>
  <sheetViews>
    <sheetView workbookViewId="0">
      <selection activeCell="C3" sqref="C3:C12"/>
    </sheetView>
  </sheetViews>
  <sheetFormatPr defaultRowHeight="15" x14ac:dyDescent="0.25"/>
  <cols>
    <col min="1" max="1" width="21.42578125" bestFit="1" customWidth="1"/>
  </cols>
  <sheetData>
    <row r="1" spans="1:3" x14ac:dyDescent="0.25">
      <c r="A1" t="s">
        <v>0</v>
      </c>
      <c r="B1" t="s">
        <v>10</v>
      </c>
      <c r="C1" t="s">
        <v>10</v>
      </c>
    </row>
    <row r="2" spans="1:3" x14ac:dyDescent="0.25">
      <c r="B2" t="s">
        <v>14</v>
      </c>
      <c r="C2" t="s">
        <v>15</v>
      </c>
    </row>
    <row r="3" spans="1:3" x14ac:dyDescent="0.25">
      <c r="A3" t="s">
        <v>18</v>
      </c>
      <c r="B3">
        <v>0</v>
      </c>
      <c r="C3">
        <v>0</v>
      </c>
    </row>
    <row r="4" spans="1:3" x14ac:dyDescent="0.25">
      <c r="A4" t="s">
        <v>20</v>
      </c>
      <c r="B4">
        <v>478.68</v>
      </c>
      <c r="C4">
        <v>878.53</v>
      </c>
    </row>
    <row r="5" spans="1:3" x14ac:dyDescent="0.25">
      <c r="A5" t="s">
        <v>21</v>
      </c>
      <c r="B5">
        <v>444.26</v>
      </c>
      <c r="C5">
        <v>815.36</v>
      </c>
    </row>
    <row r="6" spans="1:3" x14ac:dyDescent="0.25">
      <c r="A6" t="s">
        <v>27</v>
      </c>
      <c r="B6">
        <v>423.31</v>
      </c>
      <c r="C6">
        <v>776.91</v>
      </c>
    </row>
    <row r="7" spans="1:3" x14ac:dyDescent="0.25">
      <c r="A7" t="s">
        <v>28</v>
      </c>
      <c r="B7">
        <v>531.53</v>
      </c>
      <c r="C7">
        <v>975.53</v>
      </c>
    </row>
    <row r="8" spans="1:3" x14ac:dyDescent="0.25">
      <c r="A8" t="s">
        <v>32</v>
      </c>
      <c r="B8">
        <v>546.14</v>
      </c>
      <c r="C8">
        <v>1002.34</v>
      </c>
    </row>
    <row r="9" spans="1:3" x14ac:dyDescent="0.25">
      <c r="A9" t="s">
        <v>34</v>
      </c>
      <c r="B9">
        <v>516.78</v>
      </c>
      <c r="C9">
        <v>948.46</v>
      </c>
    </row>
    <row r="10" spans="1:3" x14ac:dyDescent="0.25">
      <c r="A10" t="s">
        <v>35</v>
      </c>
      <c r="B10">
        <v>550.41</v>
      </c>
      <c r="C10">
        <v>1010.18</v>
      </c>
    </row>
    <row r="11" spans="1:3" x14ac:dyDescent="0.25">
      <c r="A11" t="s">
        <v>36</v>
      </c>
      <c r="B11">
        <v>460.88</v>
      </c>
      <c r="C11">
        <v>845.86</v>
      </c>
    </row>
    <row r="12" spans="1:3" x14ac:dyDescent="0.25">
      <c r="A12" t="s">
        <v>38</v>
      </c>
      <c r="B12">
        <v>579.47</v>
      </c>
      <c r="C12">
        <v>1063.51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Final</vt:lpstr>
      <vt:lpstr>World Cup</vt:lpstr>
      <vt:lpstr>F Round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</dc:creator>
  <cp:lastModifiedBy>Romijn</cp:lastModifiedBy>
  <cp:lastPrinted>2019-03-31T04:50:10Z</cp:lastPrinted>
  <dcterms:created xsi:type="dcterms:W3CDTF">2019-03-31T04:14:46Z</dcterms:created>
  <dcterms:modified xsi:type="dcterms:W3CDTF">2019-07-12T13:08:13Z</dcterms:modified>
</cp:coreProperties>
</file>