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Y:\F3D\FAI CIAM Subcommittee\Euro Cup\"/>
    </mc:Choice>
  </mc:AlternateContent>
  <xr:revisionPtr revIDLastSave="0" documentId="13_ncr:1_{DD2D59EA-A53A-4E73-AF9D-A95CBCB92920}" xr6:coauthVersionLast="47" xr6:coauthVersionMax="47" xr10:uidLastSave="{00000000-0000-0000-0000-000000000000}"/>
  <bookViews>
    <workbookView xWindow="-28920" yWindow="15885" windowWidth="29040" windowHeight="15720" activeTab="1" xr2:uid="{00000000-000D-0000-FFFF-FFFF00000000}"/>
  </bookViews>
  <sheets>
    <sheet name="Winners" sheetId="29" r:id="rId1"/>
    <sheet name="2024" sheetId="32" r:id="rId2"/>
    <sheet name="2023" sheetId="31" r:id="rId3"/>
    <sheet name="2022" sheetId="1" r:id="rId4"/>
    <sheet name="2021" sheetId="2" r:id="rId5"/>
    <sheet name="2019" sheetId="30" r:id="rId6"/>
    <sheet name="2018" sheetId="3" r:id="rId7"/>
    <sheet name="2016" sheetId="4" r:id="rId8"/>
    <sheet name="2014" sheetId="5" r:id="rId9"/>
    <sheet name="2013" sheetId="6" r:id="rId10"/>
    <sheet name="2010" sheetId="9" r:id="rId11"/>
    <sheet name="2009" sheetId="10" r:id="rId12"/>
    <sheet name="2008" sheetId="11" r:id="rId13"/>
    <sheet name="2007" sheetId="12" r:id="rId14"/>
    <sheet name="2005" sheetId="14" r:id="rId15"/>
    <sheet name="2004" sheetId="15" r:id="rId16"/>
    <sheet name="2003" sheetId="16" r:id="rId17"/>
    <sheet name="2002" sheetId="17" r:id="rId18"/>
  </sheets>
  <externalReferences>
    <externalReference r:id="rId19"/>
    <externalReference r:id="rId20"/>
  </externalReferences>
  <definedNames>
    <definedName name="_xlnm._FilterDatabase" localSheetId="8" hidden="1">'2014'!$A$1:$N$48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32" l="1"/>
  <c r="P34" i="32"/>
  <c r="O34" i="32"/>
  <c r="N34" i="32"/>
  <c r="Q33" i="32"/>
  <c r="P33" i="32"/>
  <c r="O33" i="32"/>
  <c r="N33" i="32"/>
  <c r="D34" i="32" s="1"/>
  <c r="C34" i="32"/>
  <c r="Q32" i="32"/>
  <c r="P32" i="32"/>
  <c r="O32" i="32"/>
  <c r="N32" i="32"/>
  <c r="C33" i="32"/>
  <c r="Q31" i="32"/>
  <c r="O31" i="32"/>
  <c r="N31" i="32"/>
  <c r="C32" i="32"/>
  <c r="P31" i="32"/>
  <c r="O30" i="32"/>
  <c r="C31" i="32"/>
  <c r="P30" i="32"/>
  <c r="N30" i="32"/>
  <c r="Q29" i="32"/>
  <c r="P29" i="32"/>
  <c r="O29" i="32"/>
  <c r="N29" i="32"/>
  <c r="Q28" i="32"/>
  <c r="O28" i="32"/>
  <c r="N28" i="32"/>
  <c r="C29" i="32"/>
  <c r="Q27" i="32"/>
  <c r="P27" i="32"/>
  <c r="O27" i="32"/>
  <c r="N27" i="32"/>
  <c r="D28" i="32" s="1"/>
  <c r="C28" i="32"/>
  <c r="Q26" i="32"/>
  <c r="P26" i="32"/>
  <c r="O26" i="32"/>
  <c r="N26" i="32"/>
  <c r="D27" i="32" s="1"/>
  <c r="C27" i="32"/>
  <c r="Q25" i="32"/>
  <c r="P25" i="32"/>
  <c r="N25" i="32"/>
  <c r="C26" i="32"/>
  <c r="O25" i="32"/>
  <c r="Q24" i="32"/>
  <c r="P24" i="32"/>
  <c r="O24" i="32"/>
  <c r="N24" i="32"/>
  <c r="C25" i="32"/>
  <c r="Q23" i="32"/>
  <c r="O23" i="32"/>
  <c r="N23" i="32"/>
  <c r="C24" i="32"/>
  <c r="P22" i="32"/>
  <c r="O22" i="32"/>
  <c r="N22" i="32"/>
  <c r="C23" i="32"/>
  <c r="Q22" i="32"/>
  <c r="Q21" i="32"/>
  <c r="O21" i="32"/>
  <c r="N21" i="32"/>
  <c r="C22" i="32"/>
  <c r="Q20" i="32"/>
  <c r="P20" i="32"/>
  <c r="O20" i="32"/>
  <c r="N20" i="32"/>
  <c r="C21" i="32"/>
  <c r="Q19" i="32"/>
  <c r="O19" i="32"/>
  <c r="N19" i="32"/>
  <c r="C20" i="32"/>
  <c r="P19" i="32"/>
  <c r="P18" i="32"/>
  <c r="O18" i="32"/>
  <c r="N18" i="32"/>
  <c r="C19" i="32"/>
  <c r="Q18" i="32"/>
  <c r="Q17" i="32"/>
  <c r="P17" i="32"/>
  <c r="O17" i="32"/>
  <c r="C18" i="32"/>
  <c r="Q16" i="32"/>
  <c r="P16" i="32"/>
  <c r="O16" i="32"/>
  <c r="N16" i="32"/>
  <c r="C17" i="32"/>
  <c r="P15" i="32"/>
  <c r="O15" i="32"/>
  <c r="Q15" i="32"/>
  <c r="Q14" i="32"/>
  <c r="P14" i="32"/>
  <c r="O14" i="32"/>
  <c r="C15" i="32"/>
  <c r="Q13" i="32"/>
  <c r="P13" i="32"/>
  <c r="O13" i="32"/>
  <c r="N13" i="32"/>
  <c r="C14" i="32"/>
  <c r="P12" i="32"/>
  <c r="O12" i="32"/>
  <c r="N12" i="32"/>
  <c r="C13" i="32"/>
  <c r="Q12" i="32"/>
  <c r="Q11" i="32"/>
  <c r="P11" i="32"/>
  <c r="O11" i="32"/>
  <c r="N11" i="32"/>
  <c r="C12" i="32"/>
  <c r="P10" i="32"/>
  <c r="O10" i="32"/>
  <c r="N10" i="32"/>
  <c r="C11" i="32"/>
  <c r="Q10" i="32"/>
  <c r="Q9" i="32"/>
  <c r="P9" i="32"/>
  <c r="O9" i="32"/>
  <c r="N9" i="32"/>
  <c r="C10" i="32"/>
  <c r="Q8" i="32"/>
  <c r="P8" i="32"/>
  <c r="C9" i="32"/>
  <c r="Q7" i="32"/>
  <c r="P7" i="32"/>
  <c r="O7" i="32"/>
  <c r="N7" i="32"/>
  <c r="C8" i="32"/>
  <c r="Q6" i="32"/>
  <c r="P6" i="32"/>
  <c r="C7" i="32"/>
  <c r="Q5" i="32"/>
  <c r="P2" i="32"/>
  <c r="O5" i="32"/>
  <c r="N5" i="32"/>
  <c r="C6" i="32"/>
  <c r="Q4" i="32"/>
  <c r="P4" i="32"/>
  <c r="O6" i="32"/>
  <c r="N4" i="32"/>
  <c r="C5" i="32"/>
  <c r="Q3" i="32"/>
  <c r="P28" i="32"/>
  <c r="O2" i="32"/>
  <c r="N17" i="32"/>
  <c r="C4" i="32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Q30" i="32"/>
  <c r="P21" i="32"/>
  <c r="N8" i="32"/>
  <c r="C3" i="32"/>
  <c r="D34" i="31"/>
  <c r="A34" i="31"/>
  <c r="D33" i="31"/>
  <c r="C33" i="31"/>
  <c r="D32" i="31"/>
  <c r="C32" i="31"/>
  <c r="D31" i="31"/>
  <c r="C31" i="31"/>
  <c r="D30" i="31"/>
  <c r="C30" i="31"/>
  <c r="D29" i="31"/>
  <c r="C29" i="31"/>
  <c r="D28" i="31"/>
  <c r="D27" i="31"/>
  <c r="C27" i="31"/>
  <c r="D26" i="31"/>
  <c r="D25" i="31"/>
  <c r="C25" i="31"/>
  <c r="D24" i="31"/>
  <c r="C24" i="31"/>
  <c r="D23" i="31"/>
  <c r="D22" i="31"/>
  <c r="D21" i="31"/>
  <c r="D20" i="31"/>
  <c r="D19" i="31"/>
  <c r="C19" i="31"/>
  <c r="D18" i="31"/>
  <c r="D17" i="31"/>
  <c r="C17" i="31"/>
  <c r="D16" i="31"/>
  <c r="D15" i="31"/>
  <c r="D14" i="31"/>
  <c r="C14" i="31"/>
  <c r="D13" i="31"/>
  <c r="D12" i="31"/>
  <c r="C12" i="31"/>
  <c r="D11" i="31"/>
  <c r="C11" i="31"/>
  <c r="D10" i="31"/>
  <c r="C10" i="31"/>
  <c r="D9" i="31"/>
  <c r="C9" i="31"/>
  <c r="D8" i="31"/>
  <c r="D7" i="31"/>
  <c r="D6" i="31"/>
  <c r="A6" i="3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D5" i="31"/>
  <c r="D4" i="31"/>
  <c r="A4" i="31"/>
  <c r="D3" i="31"/>
  <c r="D8" i="32" l="1"/>
  <c r="D13" i="32"/>
  <c r="D19" i="32"/>
  <c r="D29" i="32"/>
  <c r="D14" i="32"/>
  <c r="D21" i="32"/>
  <c r="D32" i="32"/>
  <c r="D11" i="32"/>
  <c r="D25" i="32"/>
  <c r="D22" i="32"/>
  <c r="D26" i="32"/>
  <c r="D33" i="32"/>
  <c r="D18" i="32"/>
  <c r="D30" i="32"/>
  <c r="D12" i="32"/>
  <c r="D23" i="32"/>
  <c r="D20" i="32"/>
  <c r="D10" i="32"/>
  <c r="D17" i="32"/>
  <c r="D31" i="32"/>
  <c r="O4" i="32"/>
  <c r="D5" i="32" s="1"/>
  <c r="O8" i="32"/>
  <c r="D9" i="32" s="1"/>
  <c r="P5" i="32"/>
  <c r="D6" i="32" s="1"/>
  <c r="Q2" i="32"/>
  <c r="P23" i="32"/>
  <c r="D24" i="32" s="1"/>
  <c r="N3" i="32"/>
  <c r="N6" i="32"/>
  <c r="D7" i="32" s="1"/>
  <c r="O3" i="32"/>
  <c r="N15" i="32"/>
  <c r="D16" i="32" s="1"/>
  <c r="P3" i="32"/>
  <c r="N2" i="32"/>
  <c r="D3" i="32" s="1"/>
  <c r="N14" i="32"/>
  <c r="D15" i="32" s="1"/>
  <c r="C4" i="6"/>
  <c r="C5" i="6"/>
  <c r="C6" i="6"/>
  <c r="C7" i="6"/>
  <c r="C8" i="6"/>
  <c r="C9" i="6"/>
  <c r="C10" i="6"/>
  <c r="C11" i="6"/>
  <c r="C12" i="6"/>
  <c r="C13" i="6"/>
  <c r="C16" i="6"/>
  <c r="C17" i="6"/>
  <c r="C19" i="6"/>
  <c r="C21" i="6"/>
  <c r="C22" i="6"/>
  <c r="C23" i="6"/>
  <c r="C24" i="6"/>
  <c r="C26" i="6"/>
  <c r="C27" i="6"/>
  <c r="C32" i="6"/>
  <c r="C35" i="6"/>
  <c r="C37" i="6"/>
  <c r="C40" i="6"/>
  <c r="C43" i="6"/>
  <c r="C46" i="6"/>
  <c r="C48" i="6"/>
  <c r="C50" i="6"/>
  <c r="C56" i="6"/>
  <c r="C57" i="6"/>
  <c r="C58" i="6"/>
  <c r="C59" i="6"/>
  <c r="C60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C3" i="6"/>
  <c r="D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3" i="30"/>
  <c r="D4" i="32" l="1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4" i="9"/>
  <c r="D5" i="9"/>
  <c r="D6" i="9"/>
  <c r="D7" i="9"/>
  <c r="D8" i="9"/>
  <c r="D9" i="9"/>
  <c r="D3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C4" i="17"/>
  <c r="C5" i="17"/>
  <c r="C6" i="17"/>
  <c r="C8" i="17"/>
  <c r="C9" i="17"/>
  <c r="C10" i="17"/>
  <c r="C13" i="17"/>
  <c r="C17" i="17"/>
  <c r="C19" i="17"/>
  <c r="C24" i="17"/>
  <c r="C27" i="17"/>
  <c r="C31" i="17"/>
  <c r="C34" i="17"/>
  <c r="C42" i="17"/>
  <c r="C44" i="17"/>
  <c r="C45" i="17"/>
  <c r="C46" i="17"/>
  <c r="C51" i="17"/>
  <c r="C54" i="17"/>
  <c r="C61" i="17"/>
  <c r="C69" i="17"/>
  <c r="C91" i="17"/>
  <c r="C97" i="17"/>
  <c r="C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3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C4" i="5"/>
  <c r="C5" i="5"/>
  <c r="C6" i="5"/>
  <c r="C7" i="5"/>
  <c r="C8" i="5"/>
  <c r="C9" i="5"/>
  <c r="C10" i="5"/>
  <c r="C12" i="5"/>
  <c r="C13" i="5"/>
  <c r="C14" i="5"/>
  <c r="C15" i="5"/>
  <c r="C16" i="5"/>
  <c r="C17" i="5"/>
  <c r="C18" i="5"/>
  <c r="C19" i="5"/>
  <c r="C20" i="5"/>
  <c r="C21" i="5"/>
  <c r="C23" i="5"/>
  <c r="C25" i="5"/>
  <c r="C26" i="5"/>
  <c r="C28" i="5"/>
  <c r="C29" i="5"/>
  <c r="C30" i="5"/>
  <c r="C32" i="5"/>
  <c r="C33" i="5"/>
  <c r="C34" i="5"/>
  <c r="C35" i="5"/>
  <c r="C37" i="5"/>
  <c r="C39" i="5"/>
  <c r="C41" i="5"/>
  <c r="C42" i="5"/>
  <c r="C43" i="5"/>
  <c r="C47" i="5"/>
  <c r="C49" i="5"/>
  <c r="C50" i="5"/>
  <c r="C52" i="5"/>
  <c r="C55" i="5"/>
  <c r="C60" i="5"/>
  <c r="C65" i="5"/>
  <c r="C67" i="5"/>
  <c r="C71" i="5"/>
  <c r="C74" i="5"/>
  <c r="C76" i="5"/>
  <c r="C81" i="5"/>
  <c r="C82" i="5"/>
  <c r="C3" i="5"/>
  <c r="A5" i="5"/>
  <c r="D8" i="5"/>
  <c r="D6" i="5"/>
  <c r="D5" i="5"/>
  <c r="D9" i="5"/>
  <c r="D18" i="5"/>
  <c r="D19" i="5"/>
  <c r="D21" i="5"/>
  <c r="D10" i="5"/>
  <c r="D11" i="5"/>
  <c r="D12" i="5"/>
  <c r="D28" i="5"/>
  <c r="D34" i="5"/>
  <c r="D13" i="5"/>
  <c r="D37" i="5"/>
  <c r="D40" i="5"/>
  <c r="D47" i="5"/>
  <c r="D15" i="5"/>
  <c r="D48" i="5"/>
  <c r="D50" i="5"/>
  <c r="D51" i="5"/>
  <c r="D23" i="5"/>
  <c r="D17" i="5"/>
  <c r="D16" i="5"/>
  <c r="D30" i="5"/>
  <c r="D52" i="5"/>
  <c r="D53" i="5"/>
  <c r="D54" i="5"/>
  <c r="D56" i="5"/>
  <c r="D25" i="5"/>
  <c r="D57" i="5"/>
  <c r="D26" i="5"/>
  <c r="D27" i="5"/>
  <c r="D46" i="5"/>
  <c r="D29" i="5"/>
  <c r="D58" i="5"/>
  <c r="D20" i="5"/>
  <c r="D59" i="5"/>
  <c r="D60" i="5"/>
  <c r="D62" i="5"/>
  <c r="D36" i="5"/>
  <c r="D64" i="5"/>
  <c r="D32" i="5"/>
  <c r="D45" i="5"/>
  <c r="D33" i="5"/>
  <c r="D35" i="5"/>
  <c r="D41" i="5"/>
  <c r="D66" i="5"/>
  <c r="D67" i="5"/>
  <c r="D68" i="5"/>
  <c r="D69" i="5"/>
  <c r="D70" i="5"/>
  <c r="D72" i="5"/>
  <c r="D44" i="5"/>
  <c r="D74" i="5"/>
  <c r="D39" i="5"/>
  <c r="D42" i="5"/>
  <c r="D75" i="5"/>
  <c r="D76" i="5"/>
  <c r="D43" i="5"/>
  <c r="D79" i="5"/>
  <c r="D22" i="5"/>
  <c r="D24" i="5"/>
  <c r="D38" i="5"/>
  <c r="D61" i="5"/>
  <c r="D31" i="5"/>
  <c r="D65" i="5"/>
  <c r="D77" i="5"/>
  <c r="D78" i="5"/>
  <c r="D80" i="5"/>
  <c r="D82" i="5"/>
  <c r="D81" i="5"/>
  <c r="D49" i="5"/>
  <c r="D55" i="5"/>
  <c r="D63" i="5"/>
  <c r="D71" i="5"/>
  <c r="D73" i="5"/>
  <c r="D3" i="5"/>
  <c r="D7" i="5"/>
  <c r="D14" i="5"/>
  <c r="D4" i="5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0" i="3"/>
  <c r="D19" i="3"/>
  <c r="D18" i="3"/>
  <c r="D17" i="3"/>
  <c r="D16" i="3"/>
  <c r="D15" i="3"/>
  <c r="D14" i="3"/>
  <c r="D13" i="3"/>
  <c r="D12" i="3"/>
  <c r="D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D4" i="3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4" i="4"/>
  <c r="D5" i="4"/>
  <c r="D3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D11" i="3"/>
  <c r="D10" i="3"/>
  <c r="D7" i="3"/>
  <c r="D8" i="3"/>
  <c r="D9" i="3"/>
  <c r="D3" i="3"/>
  <c r="D21" i="3"/>
  <c r="D6" i="3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</calcChain>
</file>

<file path=xl/sharedStrings.xml><?xml version="1.0" encoding="utf-8"?>
<sst xmlns="http://schemas.openxmlformats.org/spreadsheetml/2006/main" count="4843" uniqueCount="539">
  <si>
    <t>Pos.</t>
  </si>
  <si>
    <t>Pilot</t>
  </si>
  <si>
    <t>Total EC points</t>
  </si>
  <si>
    <t>Average</t>
  </si>
  <si>
    <t>EC Points</t>
  </si>
  <si>
    <t>Bram Lentjes</t>
  </si>
  <si>
    <t>BEL</t>
  </si>
  <si>
    <t>-</t>
  </si>
  <si>
    <t>Roman Pojer</t>
  </si>
  <si>
    <t>CZE</t>
  </si>
  <si>
    <t>Tomas Andrlik</t>
  </si>
  <si>
    <t>Robbert van den Bosch</t>
  </si>
  <si>
    <t>NED</t>
  </si>
  <si>
    <t>Rob Metkemeijer</t>
  </si>
  <si>
    <t>Emil Broberg</t>
  </si>
  <si>
    <t>SWE</t>
  </si>
  <si>
    <t>Andreas Kaiser</t>
  </si>
  <si>
    <t>GER</t>
  </si>
  <si>
    <t>Thomas Eriksson</t>
  </si>
  <si>
    <t>Gunnar Broberg</t>
  </si>
  <si>
    <t>Leonas Kaiser</t>
  </si>
  <si>
    <t>Jan Petr</t>
  </si>
  <si>
    <t>Simon Nyholm</t>
  </si>
  <si>
    <t>Ray van de Klok</t>
  </si>
  <si>
    <t>Simon Eriksson</t>
  </si>
  <si>
    <t>Gilles Desgruelles</t>
  </si>
  <si>
    <t>FRA</t>
  </si>
  <si>
    <t>Carlo Perella</t>
  </si>
  <si>
    <t>ITA</t>
  </si>
  <si>
    <t>Mathieu Dubard</t>
  </si>
  <si>
    <t>Luca Grossi</t>
  </si>
  <si>
    <t>Olivier Allais</t>
  </si>
  <si>
    <t>Jean Philippe Mirouse</t>
  </si>
  <si>
    <t>Ingvar Larsson</t>
  </si>
  <si>
    <t>Sébastien Lemonnier</t>
  </si>
  <si>
    <t>Marcel Huisman</t>
  </si>
  <si>
    <t>Jonas Fogelin</t>
  </si>
  <si>
    <t>Roger Eriksson</t>
  </si>
  <si>
    <t>Micke Eklöf</t>
  </si>
  <si>
    <t>Achim Kaiser</t>
  </si>
  <si>
    <t>Beatriz Yepes</t>
  </si>
  <si>
    <t>ESP</t>
  </si>
  <si>
    <t>Norbert Proschka</t>
  </si>
  <si>
    <t>Fabio Lucca</t>
  </si>
  <si>
    <t>Nicolas Yepes</t>
  </si>
  <si>
    <t xml:space="preserve">Pisa (ITA)                            </t>
  </si>
  <si>
    <r>
      <t xml:space="preserve">Palsboda (SWE)        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</si>
  <si>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Rothenbug (GER)       </t>
    </r>
    <r>
      <rPr>
        <sz val="10"/>
        <color theme="1"/>
        <rFont val="Calibri"/>
        <family val="2"/>
        <scheme val="minor"/>
      </rPr>
      <t xml:space="preserve">            </t>
    </r>
  </si>
  <si>
    <r>
      <t xml:space="preserve">Melnik (CZE)       </t>
    </r>
    <r>
      <rPr>
        <sz val="10"/>
        <color theme="1"/>
        <rFont val="Calibri"/>
        <family val="2"/>
        <scheme val="minor"/>
      </rPr>
      <t xml:space="preserve">            </t>
    </r>
  </si>
  <si>
    <t>Rob Metkemeijr</t>
  </si>
  <si>
    <t>Alex Golubyev</t>
  </si>
  <si>
    <t>UKR</t>
  </si>
  <si>
    <t>Riccardo Tosi</t>
  </si>
  <si>
    <t>Jan Sedlacek</t>
  </si>
  <si>
    <t>Antonio Tosi</t>
  </si>
  <si>
    <t>Oliver Witt</t>
  </si>
  <si>
    <t>GBR</t>
  </si>
  <si>
    <t>Frantisek Koukol</t>
  </si>
  <si>
    <t>AUS</t>
  </si>
  <si>
    <t>Nico Yepes</t>
  </si>
  <si>
    <t xml:space="preserve">Rothenburg (GER) </t>
  </si>
  <si>
    <r>
      <t xml:space="preserve">Tours (FRA)       </t>
    </r>
    <r>
      <rPr>
        <sz val="10"/>
        <color theme="1"/>
        <rFont val="Calibri"/>
        <family val="2"/>
        <scheme val="minor"/>
      </rPr>
      <t xml:space="preserve">            </t>
    </r>
  </si>
  <si>
    <t>Melnik (CZE)</t>
  </si>
  <si>
    <t>Country</t>
  </si>
  <si>
    <t>Tours (FRA)</t>
  </si>
  <si>
    <t xml:space="preserve">Palsboda (SWE) </t>
  </si>
  <si>
    <t>Joakim Arnesson</t>
  </si>
  <si>
    <t>Johan Sundh</t>
  </si>
  <si>
    <t>Linus Johansson</t>
  </si>
  <si>
    <t>Thomas Erikson</t>
  </si>
  <si>
    <t>Antti Saikkonen</t>
  </si>
  <si>
    <t>Samuel Riippa</t>
  </si>
  <si>
    <t>Johan Bjerkander</t>
  </si>
  <si>
    <t>Tommy Henriksson</t>
  </si>
  <si>
    <t>Thomas Nyholm</t>
  </si>
  <si>
    <t>Kenneth Johansson</t>
  </si>
  <si>
    <t>RUS</t>
  </si>
  <si>
    <t>Jocke Arnesson</t>
  </si>
  <si>
    <t>VZE</t>
  </si>
  <si>
    <t>Jim Allen</t>
  </si>
  <si>
    <t>FIN</t>
  </si>
  <si>
    <t>Gabriel Tahhan</t>
  </si>
  <si>
    <t>Michael Eklof</t>
  </si>
  <si>
    <t>Robert Kaiser</t>
  </si>
  <si>
    <t>Borje Ragnarsson</t>
  </si>
  <si>
    <t>Magnus Eriksson</t>
  </si>
  <si>
    <t>Robbert Van Den Bosch</t>
  </si>
  <si>
    <t>Kenneth Mustelin</t>
  </si>
  <si>
    <t>Jiri Novotny</t>
  </si>
  <si>
    <t>Roberto Cavallaro</t>
  </si>
  <si>
    <t>Glenn Reutenberg</t>
  </si>
  <si>
    <t>Joep Van De Klok</t>
  </si>
  <si>
    <t>Nico Van Zijp</t>
  </si>
  <si>
    <t>Ray Van De Klok</t>
  </si>
  <si>
    <t>Bruce Illingworth</t>
  </si>
  <si>
    <t>Artem Kolosov</t>
  </si>
  <si>
    <t>Martijn Van Doesburg</t>
  </si>
  <si>
    <t>Stefan Raeven</t>
  </si>
  <si>
    <t>Paul Bardoe</t>
  </si>
  <si>
    <t>Barrie Lever</t>
  </si>
  <si>
    <t>Dan Kennedy</t>
  </si>
  <si>
    <t>Joe Harvey</t>
  </si>
  <si>
    <t>Ivo Konecny</t>
  </si>
  <si>
    <t>Olivier Jeunot</t>
  </si>
  <si>
    <t>Peter Van Doesburg</t>
  </si>
  <si>
    <t>Winibald Croux</t>
  </si>
  <si>
    <t>Sebastien Lemonier</t>
  </si>
  <si>
    <t>Herve Oudin</t>
  </si>
  <si>
    <t>Fraederic Gregoire</t>
  </si>
  <si>
    <t>Paolo Pampana</t>
  </si>
  <si>
    <t>Nathan Attridge</t>
  </si>
  <si>
    <t>Vdovenkov Vladimir</t>
  </si>
  <si>
    <t>Illingworth Chris</t>
  </si>
  <si>
    <t>Markelov Sethiy</t>
  </si>
  <si>
    <t>Xavier Beyer</t>
  </si>
  <si>
    <t>Mauro Fagioli</t>
  </si>
  <si>
    <t>Anti Saikonen</t>
  </si>
  <si>
    <t>Mikael Dahlstedt</t>
  </si>
  <si>
    <t>Jonas Hagberg</t>
  </si>
  <si>
    <t>EURO CUP 2021
F3D Pylon Racing</t>
  </si>
  <si>
    <t>EURO CUP 2022
F3D Pylon Racing</t>
  </si>
  <si>
    <t xml:space="preserve">ITA </t>
  </si>
  <si>
    <t xml:space="preserve">SWE </t>
  </si>
  <si>
    <t xml:space="preserve">FRA </t>
  </si>
  <si>
    <t xml:space="preserve">BEL </t>
  </si>
  <si>
    <t xml:space="preserve">CZE </t>
  </si>
  <si>
    <t>VEN</t>
  </si>
  <si>
    <t xml:space="preserve">ESP </t>
  </si>
  <si>
    <t xml:space="preserve">GBR </t>
  </si>
  <si>
    <t>Leontyev Anatoly</t>
  </si>
  <si>
    <t xml:space="preserve">UKR </t>
  </si>
  <si>
    <t>NZL</t>
  </si>
  <si>
    <t>Andrey Zhelanov</t>
  </si>
  <si>
    <t>Shane Egan</t>
  </si>
  <si>
    <t xml:space="preserve">GER </t>
  </si>
  <si>
    <t>Anvar Murtazaev</t>
  </si>
  <si>
    <t>Aleksandr Gagarin</t>
  </si>
  <si>
    <t>Alexander Vashkevich</t>
  </si>
  <si>
    <t xml:space="preserve">Fabio Lucca </t>
  </si>
  <si>
    <t xml:space="preserve">Carlo Perella </t>
  </si>
  <si>
    <t xml:space="preserve">Emil Broberg </t>
  </si>
  <si>
    <t xml:space="preserve">Frederic Gregoire </t>
  </si>
  <si>
    <t xml:space="preserve">Bram Lentjes </t>
  </si>
  <si>
    <t xml:space="preserve">Thomas Eriksson </t>
  </si>
  <si>
    <t xml:space="preserve">Jiri Novotny </t>
  </si>
  <si>
    <t xml:space="preserve">Jan Honzik Sedlacek </t>
  </si>
  <si>
    <t xml:space="preserve">Gabriel Tahhan </t>
  </si>
  <si>
    <t xml:space="preserve">Mathieu Dubard </t>
  </si>
  <si>
    <t xml:space="preserve">Gunnar Broberg </t>
  </si>
  <si>
    <t xml:space="preserve">Nico Yepes </t>
  </si>
  <si>
    <t xml:space="preserve">Ingvar Larsson </t>
  </si>
  <si>
    <t xml:space="preserve">Nico Van Zijp </t>
  </si>
  <si>
    <t xml:space="preserve">Robbert Metkemeijer </t>
  </si>
  <si>
    <t xml:space="preserve">Claude Bernard </t>
  </si>
  <si>
    <t xml:space="preserve">Borje Ragnarsson </t>
  </si>
  <si>
    <t xml:space="preserve">Sebastien Lemonnier </t>
  </si>
  <si>
    <t xml:space="preserve">Joe Harvey </t>
  </si>
  <si>
    <t xml:space="preserve">Tomas Andrlik </t>
  </si>
  <si>
    <t xml:space="preserve">Roman Pojer </t>
  </si>
  <si>
    <t xml:space="preserve">Herve Oudin </t>
  </si>
  <si>
    <t xml:space="preserve">Ben Jones </t>
  </si>
  <si>
    <t xml:space="preserve">Oleksiy Golybuev </t>
  </si>
  <si>
    <t xml:space="preserve">Roberto Cavallaro </t>
  </si>
  <si>
    <t xml:space="preserve">Paolo Pampana </t>
  </si>
  <si>
    <t xml:space="preserve">Guillaume Lemonnier </t>
  </si>
  <si>
    <t xml:space="preserve">Ray Van De Klok </t>
  </si>
  <si>
    <t xml:space="preserve">Beatriz Yepes </t>
  </si>
  <si>
    <t xml:space="preserve">Dan Kennedy </t>
  </si>
  <si>
    <t xml:space="preserve">Kenneth Johanson </t>
  </si>
  <si>
    <t xml:space="preserve">Thomas Wetherill </t>
  </si>
  <si>
    <t xml:space="preserve">Olivier Allais </t>
  </si>
  <si>
    <t xml:space="preserve">Achim Kaiser </t>
  </si>
  <si>
    <t xml:space="preserve">Gilles Desgruelle </t>
  </si>
  <si>
    <t xml:space="preserve">Jean-Luc Champain </t>
  </si>
  <si>
    <t xml:space="preserve">Norbert Proschka </t>
  </si>
  <si>
    <t xml:space="preserve">Fede Tomas </t>
  </si>
  <si>
    <t xml:space="preserve">Daniel Rackstraw </t>
  </si>
  <si>
    <t xml:space="preserve">Mauro Fagioli </t>
  </si>
  <si>
    <t xml:space="preserve">Robbert Van Den Bosch </t>
  </si>
  <si>
    <t xml:space="preserve">Nathan Attridge </t>
  </si>
  <si>
    <t xml:space="preserve">Bruce Illingworth </t>
  </si>
  <si>
    <t xml:space="preserve">Ivo Konecny </t>
  </si>
  <si>
    <t xml:space="preserve">Marcel Huisman </t>
  </si>
  <si>
    <t>Samuel Riipa</t>
  </si>
  <si>
    <t>Mattia Canevari</t>
  </si>
  <si>
    <t>Simone Tosi</t>
  </si>
  <si>
    <t>Massimo Caniparoli</t>
  </si>
  <si>
    <t>Paolo Mucedola</t>
  </si>
  <si>
    <t>Holger Steinhaus</t>
  </si>
  <si>
    <t>Nico van Zijp</t>
  </si>
  <si>
    <t xml:space="preserve">Melnik (CZE)                   </t>
  </si>
  <si>
    <t xml:space="preserve">Siziano (ITA)                  </t>
  </si>
  <si>
    <t>Palsboda (SWE)</t>
  </si>
  <si>
    <t>Welzow (GER)</t>
  </si>
  <si>
    <t>Tomáš Andrlík</t>
  </si>
  <si>
    <t>Anatoly Leontyev</t>
  </si>
  <si>
    <t>Elias Sopeoglou</t>
  </si>
  <si>
    <t>Gennadiy Shunin</t>
  </si>
  <si>
    <t>Claude Bernard</t>
  </si>
  <si>
    <t>Marcus Kindberg</t>
  </si>
  <si>
    <t>Miloš Malina</t>
  </si>
  <si>
    <t>Chris Illingworth</t>
  </si>
  <si>
    <t>Dmitry Samokhvalov</t>
  </si>
  <si>
    <t>Joep van de Klok</t>
  </si>
  <si>
    <t>Frederic Gregoire</t>
  </si>
  <si>
    <t>Jaroslav Cech</t>
  </si>
  <si>
    <t>Martijn van Doesburg</t>
  </si>
  <si>
    <t>Vladimir Vdovenkov</t>
  </si>
  <si>
    <t>Milos Malina</t>
  </si>
  <si>
    <t>Abdulla Al-Thani</t>
  </si>
  <si>
    <t>Evzen Kocabek</t>
  </si>
  <si>
    <t>Sebastien Lemonnier</t>
  </si>
  <si>
    <t>EURO CUP 2018
F3D Pylon Racing</t>
  </si>
  <si>
    <t>Peo Hakansson</t>
  </si>
  <si>
    <t>Bruno Stuekerjuergen</t>
  </si>
  <si>
    <t>Micke Eklof</t>
  </si>
  <si>
    <t>Peter van Doesburg</t>
  </si>
  <si>
    <t>Ben Jones</t>
  </si>
  <si>
    <t>Benoit Tabaud</t>
  </si>
  <si>
    <t>GRE</t>
  </si>
  <si>
    <t>SWI</t>
  </si>
  <si>
    <t>QAT</t>
  </si>
  <si>
    <t>Holger Mittelstadt</t>
  </si>
  <si>
    <t>Anders Lindstrom</t>
  </si>
  <si>
    <t xml:space="preserve"> Herve Oudin</t>
  </si>
  <si>
    <t xml:space="preserve">Oliver Witt </t>
  </si>
  <si>
    <r>
      <t xml:space="preserve">Blatna (CZE)       </t>
    </r>
    <r>
      <rPr>
        <sz val="10"/>
        <color theme="1"/>
        <rFont val="Calibri"/>
        <family val="2"/>
        <scheme val="minor"/>
      </rPr>
      <t xml:space="preserve">            </t>
    </r>
  </si>
  <si>
    <t>Milan (ITA)</t>
  </si>
  <si>
    <t xml:space="preserve">Melnik (CZE) </t>
  </si>
  <si>
    <r>
      <t xml:space="preserve">Quedlingburg (GER)       </t>
    </r>
    <r>
      <rPr>
        <sz val="10"/>
        <color theme="1"/>
        <rFont val="Calibri"/>
        <family val="2"/>
        <scheme val="minor"/>
      </rPr>
      <t xml:space="preserve">            </t>
    </r>
  </si>
  <si>
    <t>Metkemeijer Bert</t>
  </si>
  <si>
    <t>Giannetti</t>
  </si>
  <si>
    <t>Razzi</t>
  </si>
  <si>
    <t>Ghelardoni</t>
  </si>
  <si>
    <t>František Hovorka</t>
  </si>
  <si>
    <t>Salvatore Paonessa</t>
  </si>
  <si>
    <t>Bert Metkemeijer</t>
  </si>
  <si>
    <t>Karel Hromada</t>
  </si>
  <si>
    <t>Manfred Pick</t>
  </si>
  <si>
    <t>Dieter Bergmann</t>
  </si>
  <si>
    <t>Keneth Johansson</t>
  </si>
  <si>
    <t>Giancarlo Giulianetti</t>
  </si>
  <si>
    <t>Andre Tesselaar</t>
  </si>
  <si>
    <t>Mario Pinotti</t>
  </si>
  <si>
    <t>Christopher Choi</t>
  </si>
  <si>
    <t>Christian Schmitt</t>
  </si>
  <si>
    <t>Giorgio Giannasi</t>
  </si>
  <si>
    <t>Sascha Jezernik</t>
  </si>
  <si>
    <t>Xavier Reisinger</t>
  </si>
  <si>
    <t>Dean Gibbs</t>
  </si>
  <si>
    <t>Achim Schaller</t>
  </si>
  <si>
    <t>Georg Schickel</t>
  </si>
  <si>
    <t>Zdeněk Vojan</t>
  </si>
  <si>
    <t>Jean Eves Perret</t>
  </si>
  <si>
    <t>Otto Jacob</t>
  </si>
  <si>
    <t>Alexandre Smolentsev</t>
  </si>
  <si>
    <t>Antone Tosi</t>
  </si>
  <si>
    <t>Ernst Waltschek</t>
  </si>
  <si>
    <t>Thomas Lindemann</t>
  </si>
  <si>
    <t>Marco Sagemueller</t>
  </si>
  <si>
    <t>Andreas Karlsson</t>
  </si>
  <si>
    <t>Phill Greeno</t>
  </si>
  <si>
    <t>Geoff Ferguson</t>
  </si>
  <si>
    <t>Hikan Zettervall</t>
  </si>
  <si>
    <t>Ditmar Morbitzer</t>
  </si>
  <si>
    <t>Ondřej Havelka</t>
  </si>
  <si>
    <t>Hans Andersson</t>
  </si>
  <si>
    <t>Gerald Coors</t>
  </si>
  <si>
    <t>Toni Racz</t>
  </si>
  <si>
    <t>Konstantin Krikoun</t>
  </si>
  <si>
    <t>Gian Pinotti</t>
  </si>
  <si>
    <t>Per Olov Hakansson</t>
  </si>
  <si>
    <t>Hikan Broberg</t>
  </si>
  <si>
    <t>Richard Velas</t>
  </si>
  <si>
    <t>Martin Henskowski</t>
  </si>
  <si>
    <t>G Rossetti</t>
  </si>
  <si>
    <t>Justin Odell</t>
  </si>
  <si>
    <t>Ralph Freckmann</t>
  </si>
  <si>
    <t>Benoit Leclerc</t>
  </si>
  <si>
    <t>Miroslav Novák</t>
  </si>
  <si>
    <t>Hans Sagemueller</t>
  </si>
  <si>
    <t>Vladimir Soshin</t>
  </si>
  <si>
    <t>Pavel Matocha</t>
  </si>
  <si>
    <t>Josef Kozel</t>
  </si>
  <si>
    <t>Andreas Rippel</t>
  </si>
  <si>
    <t>Micheal Jacob</t>
  </si>
  <si>
    <t>Bernard Brun</t>
  </si>
  <si>
    <t>Javier Lopez</t>
  </si>
  <si>
    <t>Felici</t>
  </si>
  <si>
    <t>Leslie Knott</t>
  </si>
  <si>
    <t>Andrei Kisselev</t>
  </si>
  <si>
    <t>Bruno Riegert</t>
  </si>
  <si>
    <t>Per Carlsson</t>
  </si>
  <si>
    <t>Fernando Banon</t>
  </si>
  <si>
    <t>Herve Floch</t>
  </si>
  <si>
    <t>Peter Odell</t>
  </si>
  <si>
    <t>Frantisek Hovorka</t>
  </si>
  <si>
    <t>Tomas Andrlík</t>
  </si>
  <si>
    <t>Jiri Klein</t>
  </si>
  <si>
    <t>Frank Wong</t>
  </si>
  <si>
    <t>Gunar Jonsson</t>
  </si>
  <si>
    <t>Zdenek Vojan</t>
  </si>
  <si>
    <t>Ondrej Havelka</t>
  </si>
  <si>
    <t>Miroslav Novak</t>
  </si>
  <si>
    <t>Zdenek Hnizdil</t>
  </si>
  <si>
    <t>Laurie Alan</t>
  </si>
  <si>
    <t>HON</t>
  </si>
  <si>
    <t>Sture Karlstrom</t>
  </si>
  <si>
    <t xml:space="preserve">Quedlingburg (GER)                   </t>
  </si>
  <si>
    <t xml:space="preserve">Siziano (ITA) </t>
  </si>
  <si>
    <t>USA</t>
  </si>
  <si>
    <t>SPA</t>
  </si>
  <si>
    <t>SUI</t>
  </si>
  <si>
    <t>Gherlardoni</t>
  </si>
  <si>
    <t>Paulo Mucedola</t>
  </si>
  <si>
    <t>Fred Burgdorf</t>
  </si>
  <si>
    <t>Christofer Watterbro</t>
  </si>
  <si>
    <t>Rolf Sundin</t>
  </si>
  <si>
    <t>Giancarlo Giannasi</t>
  </si>
  <si>
    <t>ives Jean Perret</t>
  </si>
  <si>
    <t>Lyle Larson</t>
  </si>
  <si>
    <t>Ingvard Larsson</t>
  </si>
  <si>
    <t>Les Knott</t>
  </si>
  <si>
    <t>Cristian Schmitt</t>
  </si>
  <si>
    <t>Keneth Mustelin</t>
  </si>
  <si>
    <t>Allan Laurie</t>
  </si>
  <si>
    <t>Carlo Perrella</t>
  </si>
  <si>
    <t>David Törnqvist</t>
  </si>
  <si>
    <t>Sylvian Dupont</t>
  </si>
  <si>
    <t>Michael Jakob</t>
  </si>
  <si>
    <t>Victor Cassut</t>
  </si>
  <si>
    <t>Antal Racz</t>
  </si>
  <si>
    <t>Roger Riedener</t>
  </si>
  <si>
    <t>Anatoly Leontiev</t>
  </si>
  <si>
    <t>Olof Hikansson</t>
  </si>
  <si>
    <t>Stefano Giannetti</t>
  </si>
  <si>
    <t>Elias Sopeglou</t>
  </si>
  <si>
    <t>Emidio Tosi</t>
  </si>
  <si>
    <t>EURO CUP 2004
  F3D Pylon Racing</t>
  </si>
  <si>
    <t>Caniparoli</t>
  </si>
  <si>
    <t>Candini</t>
  </si>
  <si>
    <t>Dietmar Morbitzer</t>
  </si>
  <si>
    <t>David Tornqvist</t>
  </si>
  <si>
    <t>Emido Tosi</t>
  </si>
  <si>
    <t>Travis Flynn</t>
  </si>
  <si>
    <t>Arno Keyzer</t>
  </si>
  <si>
    <t>Randy Bridge</t>
  </si>
  <si>
    <t>Flynn Travis</t>
  </si>
  <si>
    <t>Chistophe Choi</t>
  </si>
  <si>
    <t>Podkopaev Oleg</t>
  </si>
  <si>
    <t>Caniparoli M</t>
  </si>
  <si>
    <t>Keyzer Arno</t>
  </si>
  <si>
    <t>Hensen Nico</t>
  </si>
  <si>
    <t>Bridge Randy</t>
  </si>
  <si>
    <t>Christofer Wetterbro</t>
  </si>
  <si>
    <t>Robert Holik</t>
  </si>
  <si>
    <t>Richard Verano</t>
  </si>
  <si>
    <t>Lauterbach Andreas</t>
  </si>
  <si>
    <t>Ives Jean Perret</t>
  </si>
  <si>
    <t>Gary Schmidt</t>
  </si>
  <si>
    <t>Gary Freeman</t>
  </si>
  <si>
    <t xml:space="preserve">Quedlinburg (GER)                   </t>
  </si>
  <si>
    <t xml:space="preserve">Tours (FRA)                   </t>
  </si>
  <si>
    <t>Nico Zijp</t>
  </si>
  <si>
    <t>Joachim Weirich</t>
  </si>
  <si>
    <t>GIORGIO Giannasi</t>
  </si>
  <si>
    <t>Benjamin Jones</t>
  </si>
  <si>
    <t>Christhope Choy</t>
  </si>
  <si>
    <t>Olov Hakansson</t>
  </si>
  <si>
    <t>Mikeal Dahlstedt</t>
  </si>
  <si>
    <t>Olivier Allias</t>
  </si>
  <si>
    <t>Dave Cline</t>
  </si>
  <si>
    <t>Francisco Lopez</t>
  </si>
  <si>
    <t>Joachim Schaller</t>
  </si>
  <si>
    <t>Dmitriy Samokhvalov</t>
  </si>
  <si>
    <t>Dean Gibs</t>
  </si>
  <si>
    <t>Less Knott</t>
  </si>
  <si>
    <t>Bruno Stuckerjurgen</t>
  </si>
  <si>
    <t>Ermano Felici</t>
  </si>
  <si>
    <t>Francesco Notaro</t>
  </si>
  <si>
    <t>Federico Celli</t>
  </si>
  <si>
    <t>Pavel Cepelka</t>
  </si>
  <si>
    <t>Ray van De Klok</t>
  </si>
  <si>
    <t>Andrej Havelka</t>
  </si>
  <si>
    <t>Daniele Ghelardoni</t>
  </si>
  <si>
    <t>Simon Merz</t>
  </si>
  <si>
    <t>Roberto Zanon</t>
  </si>
  <si>
    <t>EURO CUP 2016 
F3D Pylon Racing</t>
  </si>
  <si>
    <t>EURO CUP 2014
F3D Pylon Racing</t>
  </si>
  <si>
    <t>EURO CUP 2009
F3D Pylon Racing</t>
  </si>
  <si>
    <t>Joachym Weirich</t>
  </si>
  <si>
    <t>Arno Keijzer</t>
  </si>
  <si>
    <t>Bruno Stukerjurgen</t>
  </si>
  <si>
    <t>Michael Jacob</t>
  </si>
  <si>
    <t>Cunet Uher</t>
  </si>
  <si>
    <t>Ferdando Banon</t>
  </si>
  <si>
    <t>Leontiev Anatoliy</t>
  </si>
  <si>
    <t>Anton Leontyev</t>
  </si>
  <si>
    <t>Lemonier Sebastie</t>
  </si>
  <si>
    <t>Daniele Ghelardone</t>
  </si>
  <si>
    <t>Christian Wolf</t>
  </si>
  <si>
    <t>Frederico Gregoire</t>
  </si>
  <si>
    <t>Jean Yves Perret</t>
  </si>
  <si>
    <t>Stefano Candini</t>
  </si>
  <si>
    <t>Ingvar Larson</t>
  </si>
  <si>
    <t>Sergey Skoselev</t>
  </si>
  <si>
    <t>Hans Joachim Schaller</t>
  </si>
  <si>
    <t>Christophe Choy</t>
  </si>
  <si>
    <t>Matias Jorg</t>
  </si>
  <si>
    <t>Martin Pek</t>
  </si>
  <si>
    <t>Hlkan Broberg</t>
  </si>
  <si>
    <t>Patrice Garelli</t>
  </si>
  <si>
    <t>Barry Lever</t>
  </si>
  <si>
    <t>EURO CUP 2008
F3D Pylon Racing</t>
  </si>
  <si>
    <t xml:space="preserve">Milan (ITA)                   </t>
  </si>
  <si>
    <t xml:space="preserve">Ballenstedt (GER)                   </t>
  </si>
  <si>
    <t>Hakan Broberg</t>
  </si>
  <si>
    <t>Cuneyt Uher</t>
  </si>
  <si>
    <t>Mike Schwing</t>
  </si>
  <si>
    <t>Matthias Joerg</t>
  </si>
  <si>
    <t>Dmitry Samokhavlov</t>
  </si>
  <si>
    <t>Jindrich Safra</t>
  </si>
  <si>
    <t>Hakansson Perolov</t>
  </si>
  <si>
    <t>Bruno Stükerjürgen</t>
  </si>
  <si>
    <t>Fred Burgdof</t>
  </si>
  <si>
    <t>Ferry Hovorka</t>
  </si>
  <si>
    <t>Joachim Weireich</t>
  </si>
  <si>
    <t>Nikola Bardin</t>
  </si>
  <si>
    <t>Norbert Prochka</t>
  </si>
  <si>
    <t>Jean Perret</t>
  </si>
  <si>
    <t>Tony Racz</t>
  </si>
  <si>
    <t>Gilles Desgruelle</t>
  </si>
  <si>
    <t>Federico Tomas</t>
  </si>
  <si>
    <t>Peter Harvey</t>
  </si>
  <si>
    <t>Roberto Sedes</t>
  </si>
  <si>
    <t>Marcelino Tomas</t>
  </si>
  <si>
    <t>MEX</t>
  </si>
  <si>
    <t>POR</t>
  </si>
  <si>
    <t>Jamie De La Vega</t>
  </si>
  <si>
    <t>EURO CUP 2010
F3D Pylon Racing</t>
  </si>
  <si>
    <t xml:space="preserve">Siziano (ITA)                   </t>
  </si>
  <si>
    <t>Peter Doesburg</t>
  </si>
  <si>
    <t>Martijn Doesburg</t>
  </si>
  <si>
    <t>US</t>
  </si>
  <si>
    <t>Anatoly Leontlev</t>
  </si>
  <si>
    <t>Per Haekannsson</t>
  </si>
  <si>
    <t>Tomas Federico</t>
  </si>
  <si>
    <t>Sergey Skolosev</t>
  </si>
  <si>
    <t>Ali Machinchy</t>
  </si>
  <si>
    <t>Nicola Pettazzoni</t>
  </si>
  <si>
    <t>Mikael Dahlstendt</t>
  </si>
  <si>
    <t>Ollie Witt</t>
  </si>
  <si>
    <t>Matthias Jorg</t>
  </si>
  <si>
    <t>David Thornqvist</t>
  </si>
  <si>
    <t xml:space="preserve">Quedlinburg (GER) </t>
  </si>
  <si>
    <r>
      <t xml:space="preserve">Milan (CZE)       </t>
    </r>
    <r>
      <rPr>
        <sz val="10"/>
        <color theme="1"/>
        <rFont val="Calibri"/>
        <family val="2"/>
        <scheme val="minor"/>
      </rPr>
      <t xml:space="preserve">            </t>
    </r>
  </si>
  <si>
    <t>Schmitt</t>
  </si>
  <si>
    <t>AU</t>
  </si>
  <si>
    <t>Giulianetti</t>
  </si>
  <si>
    <t>Otto Jakob</t>
  </si>
  <si>
    <t>Chris Callow</t>
  </si>
  <si>
    <t>Roger Spencer</t>
  </si>
  <si>
    <t>Noel Davern</t>
  </si>
  <si>
    <t>Bruno Rieger</t>
  </si>
  <si>
    <t>Ranjit Phelan</t>
  </si>
  <si>
    <t>Frank Harrod</t>
  </si>
  <si>
    <t>Rodney Donohue</t>
  </si>
  <si>
    <t>Andrè Tesselaar</t>
  </si>
  <si>
    <t>Sagemuller Marco</t>
  </si>
  <si>
    <t>Xaver Riesinger</t>
  </si>
  <si>
    <t>Hikan Zetterval</t>
  </si>
  <si>
    <t>Robin Ferguson</t>
  </si>
  <si>
    <t>Andrlík Tomas</t>
  </si>
  <si>
    <t>Martin Henschkowski</t>
  </si>
  <si>
    <t>Sacha Jezernik</t>
  </si>
  <si>
    <t>Chrisophe Choi</t>
  </si>
  <si>
    <t>Hans Sagemuller</t>
  </si>
  <si>
    <t>Ersnt Waltschek</t>
  </si>
  <si>
    <t>Allan Lauri</t>
  </si>
  <si>
    <t>Bob Smith</t>
  </si>
  <si>
    <t>Dietmar Morbitze</t>
  </si>
  <si>
    <t>Aleksander Smolentsev</t>
  </si>
  <si>
    <t>Josef Pribyl</t>
  </si>
  <si>
    <t>Dmitry Samokhalov</t>
  </si>
  <si>
    <t>Chris Watterbro</t>
  </si>
  <si>
    <t>Per-Olof Hikansson</t>
  </si>
  <si>
    <t>Year</t>
  </si>
  <si>
    <t>Mechanic</t>
  </si>
  <si>
    <t>Wim Lentjes</t>
  </si>
  <si>
    <t>Enzo Savorelli</t>
  </si>
  <si>
    <t>Luca Pastrovicchio</t>
  </si>
  <si>
    <t>Zdenec Malina</t>
  </si>
  <si>
    <t>Heinz Merschbrock</t>
  </si>
  <si>
    <t>Günter Bonengel</t>
  </si>
  <si>
    <t>Barbara Lindemann</t>
  </si>
  <si>
    <t>Average Time</t>
  </si>
  <si>
    <t>EURO CUP 2007
F3D Pylon Racing</t>
  </si>
  <si>
    <t>EURO CUP 2005
F3D Pylon Racing</t>
  </si>
  <si>
    <t>EURO CUP 2003
F3D Pylon Racing</t>
  </si>
  <si>
    <t>EURO CUP 2002
F3D Pylon Racing</t>
  </si>
  <si>
    <t>EURO CUP 2019
F3D Pylon Racing</t>
  </si>
  <si>
    <t>Oleksiy Golubyev</t>
  </si>
  <si>
    <t>Börje Ragnarsson</t>
  </si>
  <si>
    <t>Evgeniy Kibirev</t>
  </si>
  <si>
    <t>Oudin Hervé</t>
  </si>
  <si>
    <t>Oleg Zhygulin</t>
  </si>
  <si>
    <t>Arthem Kolosov</t>
  </si>
  <si>
    <t>Dmitriy Sharov</t>
  </si>
  <si>
    <t>Bakulevsky Misha</t>
  </si>
  <si>
    <t>Jan Sedláček</t>
  </si>
  <si>
    <t>Holger Mittelstädt</t>
  </si>
  <si>
    <t>Vladislav Bakulevsky</t>
  </si>
  <si>
    <t>Modena (FRA)</t>
  </si>
  <si>
    <r>
      <t xml:space="preserve">Olomouc (CZE)       </t>
    </r>
    <r>
      <rPr>
        <sz val="10"/>
        <color theme="1"/>
        <rFont val="Calibri"/>
        <family val="2"/>
        <scheme val="minor"/>
      </rPr>
      <t xml:space="preserve">            </t>
    </r>
  </si>
  <si>
    <t>EURO CUP 2013
F3D Pylon Racing</t>
  </si>
  <si>
    <t>Tosi Simone</t>
  </si>
  <si>
    <t>Tosi Antonio</t>
  </si>
  <si>
    <t>Yevgenii Putlin</t>
  </si>
  <si>
    <t>Guillaume Lemonnier</t>
  </si>
  <si>
    <t>David Cline</t>
  </si>
  <si>
    <t>Volodimir Soshnin</t>
  </si>
  <si>
    <t>Antony Racz</t>
  </si>
  <si>
    <t>Igor Kulomin</t>
  </si>
  <si>
    <t>Oleksandr Naumkin</t>
  </si>
  <si>
    <t>EURO CUP 2023
F3D Pylon Racing</t>
  </si>
  <si>
    <t>Renzo Razzi</t>
  </si>
  <si>
    <t>F3D Euro Cup Winners</t>
  </si>
  <si>
    <t>F3D Euro Cup Titles</t>
  </si>
  <si>
    <t>Dan Coe</t>
  </si>
  <si>
    <t>BRA</t>
  </si>
  <si>
    <t>Michael Toyer</t>
  </si>
  <si>
    <t>Hartmut Schulze</t>
  </si>
  <si>
    <t xml:space="preserve">Pisa (ITA)                         </t>
  </si>
  <si>
    <t>Rothenbug (GER)</t>
  </si>
  <si>
    <t>Deenethorpe (GBR)</t>
  </si>
  <si>
    <t>EURO CUP 2024
F3D Pylon Racing</t>
  </si>
  <si>
    <t>Modena
 (ITA)</t>
  </si>
  <si>
    <t>Palsboda
(SWE)</t>
  </si>
  <si>
    <t>Andreas Proos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</si>
</sst>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AFB2"/>
        <bgColor indexed="64"/>
      </patternFill>
    </fill>
    <fill>
      <patternFill patternType="solid">
        <fgColor rgb="FFAE9A6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6" fillId="8" borderId="1" xfId="0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0" fillId="9" borderId="0" xfId="0" applyFill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0" xfId="0" applyNumberFormat="1"/>
    <xf numFmtId="2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0" fillId="8" borderId="0" xfId="0" applyFill="1"/>
    <xf numFmtId="0" fontId="6" fillId="14" borderId="1" xfId="0" applyFont="1" applyFill="1" applyBorder="1" applyAlignment="1">
      <alignment horizontal="center" vertical="center"/>
    </xf>
    <xf numFmtId="2" fontId="0" fillId="14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36786</xdr:colOff>
      <xdr:row>0</xdr:row>
      <xdr:rowOff>26275</xdr:rowOff>
    </xdr:from>
    <xdr:to>
      <xdr:col>1</xdr:col>
      <xdr:colOff>115981</xdr:colOff>
      <xdr:row>0</xdr:row>
      <xdr:rowOff>715889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5C233D2-C2F0-4D3F-9489-B86B9DF46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6" y="26275"/>
          <a:ext cx="418175" cy="693424"/>
        </a:xfrm>
        <a:prstGeom prst="rect">
          <a:avLst/>
        </a:prstGeom>
      </xdr:spPr>
    </xdr:pic>
    <xdr:clientData/>
  </xdr:twoCellAnchor>
  <xdr:twoCellAnchor editAs="oneCell">
    <xdr:from>
      <xdr:col>0</xdr:col>
      <xdr:colOff>9607</xdr:colOff>
      <xdr:row>0</xdr:row>
      <xdr:rowOff>10769</xdr:rowOff>
    </xdr:from>
    <xdr:to>
      <xdr:col>1</xdr:col>
      <xdr:colOff>103409</xdr:colOff>
      <xdr:row>0</xdr:row>
      <xdr:rowOff>746091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6D1518-23DB-44A4-A429-D1ED92EF3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" y="10769"/>
          <a:ext cx="431300" cy="7410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31172</xdr:colOff>
      <xdr:row>0</xdr:row>
      <xdr:rowOff>34636</xdr:rowOff>
    </xdr:from>
    <xdr:to>
      <xdr:col>1</xdr:col>
      <xdr:colOff>87032</xdr:colOff>
      <xdr:row>0</xdr:row>
      <xdr:rowOff>728060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FDC8E0C-112C-4F21-9B06-A8DE36293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" y="34636"/>
          <a:ext cx="398760" cy="6934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29307</xdr:rowOff>
    </xdr:from>
    <xdr:to>
      <xdr:col>1</xdr:col>
      <xdr:colOff>82237</xdr:colOff>
      <xdr:row>0</xdr:row>
      <xdr:rowOff>722731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0D36C55-C9BF-4A04-8222-D2B09404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9307"/>
          <a:ext cx="398760" cy="6934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28074</xdr:colOff>
      <xdr:row>0</xdr:row>
      <xdr:rowOff>28074</xdr:rowOff>
    </xdr:from>
    <xdr:to>
      <xdr:col>1</xdr:col>
      <xdr:colOff>81929</xdr:colOff>
      <xdr:row>0</xdr:row>
      <xdr:rowOff>721498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2CD9E14-7FBE-4D2C-A49C-C0DE4C6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4" y="28074"/>
          <a:ext cx="398760" cy="6934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31531</xdr:colOff>
      <xdr:row>0</xdr:row>
      <xdr:rowOff>36786</xdr:rowOff>
    </xdr:from>
    <xdr:to>
      <xdr:col>1</xdr:col>
      <xdr:colOff>88705</xdr:colOff>
      <xdr:row>0</xdr:row>
      <xdr:rowOff>730210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B2ED857-C670-4E0F-ADF1-84B2AA35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" y="36786"/>
          <a:ext cx="398760" cy="6934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</xdr:colOff>
      <xdr:row>0</xdr:row>
      <xdr:rowOff>33528</xdr:rowOff>
    </xdr:from>
    <xdr:to>
      <xdr:col>1</xdr:col>
      <xdr:colOff>81768</xdr:colOff>
      <xdr:row>0</xdr:row>
      <xdr:rowOff>726952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BAB912-B60C-4474-8B5B-9BB1DD717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" y="33528"/>
          <a:ext cx="398760" cy="6934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23447</xdr:rowOff>
    </xdr:from>
    <xdr:to>
      <xdr:col>1</xdr:col>
      <xdr:colOff>82237</xdr:colOff>
      <xdr:row>0</xdr:row>
      <xdr:rowOff>716871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F7BDF61-4AFA-434D-96C1-B7E5A525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3447"/>
          <a:ext cx="398760" cy="6934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28073</xdr:colOff>
      <xdr:row>0</xdr:row>
      <xdr:rowOff>32084</xdr:rowOff>
    </xdr:from>
    <xdr:to>
      <xdr:col>1</xdr:col>
      <xdr:colOff>81928</xdr:colOff>
      <xdr:row>0</xdr:row>
      <xdr:rowOff>725508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BFFAB5E-87B3-49A5-88C8-71CDC652B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3" y="32084"/>
          <a:ext cx="398760" cy="6934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44776</xdr:colOff>
      <xdr:row>0</xdr:row>
      <xdr:rowOff>28354</xdr:rowOff>
    </xdr:from>
    <xdr:to>
      <xdr:col>1</xdr:col>
      <xdr:colOff>97705</xdr:colOff>
      <xdr:row>0</xdr:row>
      <xdr:rowOff>721778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BB2FF06-62B4-4981-A4B1-E93E96C4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76" y="28354"/>
          <a:ext cx="398760" cy="69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36786</xdr:colOff>
      <xdr:row>0</xdr:row>
      <xdr:rowOff>26275</xdr:rowOff>
    </xdr:from>
    <xdr:to>
      <xdr:col>1</xdr:col>
      <xdr:colOff>122381</xdr:colOff>
      <xdr:row>0</xdr:row>
      <xdr:rowOff>719699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CD2B7E4-4101-4A6F-AB5E-5CC644E7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6" y="26275"/>
          <a:ext cx="398760" cy="693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33338</xdr:rowOff>
    </xdr:from>
    <xdr:to>
      <xdr:col>1</xdr:col>
      <xdr:colOff>84435</xdr:colOff>
      <xdr:row>0</xdr:row>
      <xdr:rowOff>726762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E10927E-77B7-4BDB-B543-17DEB97DD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3338"/>
          <a:ext cx="398760" cy="693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34834</xdr:rowOff>
    </xdr:from>
    <xdr:to>
      <xdr:col>1</xdr:col>
      <xdr:colOff>85251</xdr:colOff>
      <xdr:row>0</xdr:row>
      <xdr:rowOff>728258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3ACBA5-0D5D-4817-AEEE-1AE430A4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4834"/>
          <a:ext cx="398760" cy="693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</xdr:colOff>
      <xdr:row>0</xdr:row>
      <xdr:rowOff>29308</xdr:rowOff>
    </xdr:from>
    <xdr:to>
      <xdr:col>1</xdr:col>
      <xdr:colOff>82236</xdr:colOff>
      <xdr:row>0</xdr:row>
      <xdr:rowOff>722732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61852B6-F7EB-43DC-87A3-5CABB062B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" y="29308"/>
          <a:ext cx="398760" cy="6934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29366</xdr:rowOff>
    </xdr:from>
    <xdr:to>
      <xdr:col>1</xdr:col>
      <xdr:colOff>87334</xdr:colOff>
      <xdr:row>0</xdr:row>
      <xdr:rowOff>722790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A0207F-9D68-47E1-953E-C8DC2858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1" y="29366"/>
          <a:ext cx="397103" cy="6934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26276</xdr:colOff>
      <xdr:row>0</xdr:row>
      <xdr:rowOff>36786</xdr:rowOff>
    </xdr:from>
    <xdr:to>
      <xdr:col>1</xdr:col>
      <xdr:colOff>67684</xdr:colOff>
      <xdr:row>0</xdr:row>
      <xdr:rowOff>730210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3417E47-5288-4C0D-B454-048F2BF3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6" y="36786"/>
          <a:ext cx="398760" cy="6934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26275</xdr:colOff>
      <xdr:row>0</xdr:row>
      <xdr:rowOff>31531</xdr:rowOff>
    </xdr:from>
    <xdr:to>
      <xdr:col>1</xdr:col>
      <xdr:colOff>83449</xdr:colOff>
      <xdr:row>0</xdr:row>
      <xdr:rowOff>724955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DF05632-7092-4017-8F7B-209885AE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5" y="31531"/>
          <a:ext cx="398760" cy="6934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22302</xdr:colOff>
      <xdr:row>0</xdr:row>
      <xdr:rowOff>33453</xdr:rowOff>
    </xdr:from>
    <xdr:to>
      <xdr:col>1</xdr:col>
      <xdr:colOff>64223</xdr:colOff>
      <xdr:row>0</xdr:row>
      <xdr:rowOff>726877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B62B1A7-EB54-43BB-9373-06107B50F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2" y="33453"/>
          <a:ext cx="398760" cy="693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F3D\FAI%20CIAM%20Subcommittee\Euro%20Cup\Euro%20Cup%202024.xlsx" TargetMode="External"/><Relationship Id="rId1" Type="http://schemas.openxmlformats.org/officeDocument/2006/relationships/externalLinkPath" Target="Euro%20Cup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ijn%20Drive\FAI%20CIAM%20Subcommittee\Euro%20Cup\Euro%20Cup%202023.xlsx" TargetMode="External"/><Relationship Id="rId1" Type="http://schemas.openxmlformats.org/officeDocument/2006/relationships/externalLinkPath" Target="Euro%20Cup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d Result"/>
      <sheetName val="1"/>
      <sheetName val="2"/>
      <sheetName val="3"/>
      <sheetName val="4"/>
      <sheetName val="5"/>
      <sheetName val="Pilots and FAI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Pilot</v>
          </cell>
          <cell r="B1" t="str">
            <v>Nat.</v>
          </cell>
        </row>
        <row r="2">
          <cell r="A2" t="str">
            <v>Abdullah Al-Thani</v>
          </cell>
          <cell r="B2" t="str">
            <v>QAT</v>
          </cell>
        </row>
        <row r="3">
          <cell r="A3" t="str">
            <v>Achim Kaiser</v>
          </cell>
          <cell r="B3" t="str">
            <v>GER</v>
          </cell>
        </row>
        <row r="4">
          <cell r="A4" t="str">
            <v>Agrusa Alessandro</v>
          </cell>
          <cell r="B4" t="str">
            <v>ITA</v>
          </cell>
        </row>
        <row r="5">
          <cell r="A5" t="str">
            <v>Alex Golubyev</v>
          </cell>
          <cell r="B5" t="str">
            <v>UKR</v>
          </cell>
        </row>
        <row r="6">
          <cell r="A6" t="str">
            <v>Anders Lindstrom</v>
          </cell>
          <cell r="B6" t="str">
            <v>SWE</v>
          </cell>
        </row>
        <row r="7">
          <cell r="A7" t="str">
            <v>Andreas Kaiser</v>
          </cell>
          <cell r="B7" t="str">
            <v>GER</v>
          </cell>
        </row>
        <row r="8">
          <cell r="A8" t="str">
            <v>Andreas Proos</v>
          </cell>
          <cell r="B8" t="str">
            <v>SWE</v>
          </cell>
        </row>
        <row r="9">
          <cell r="A9" t="str">
            <v>Antonio Tosi</v>
          </cell>
          <cell r="B9" t="str">
            <v>ITA</v>
          </cell>
        </row>
        <row r="10">
          <cell r="A10" t="str">
            <v>Beatriz Yepes</v>
          </cell>
          <cell r="B10" t="str">
            <v>ESP</v>
          </cell>
        </row>
        <row r="11">
          <cell r="A11" t="str">
            <v>Borje Ragnarsson</v>
          </cell>
          <cell r="B11" t="str">
            <v>SWE</v>
          </cell>
        </row>
        <row r="12">
          <cell r="A12" t="str">
            <v>Bram Lentjes</v>
          </cell>
          <cell r="B12" t="str">
            <v>BEL</v>
          </cell>
        </row>
        <row r="13">
          <cell r="A13" t="str">
            <v>Carlo Perella</v>
          </cell>
          <cell r="B13" t="str">
            <v>ITA</v>
          </cell>
        </row>
        <row r="14">
          <cell r="A14" t="str">
            <v>Christian Wolf</v>
          </cell>
          <cell r="B14" t="str">
            <v>GER</v>
          </cell>
        </row>
        <row r="15">
          <cell r="A15" t="str">
            <v>Cor van der Leeuw</v>
          </cell>
          <cell r="B15" t="str">
            <v>NED</v>
          </cell>
        </row>
        <row r="16">
          <cell r="A16" t="str">
            <v>Dan Bartusek</v>
          </cell>
          <cell r="B16" t="str">
            <v>CZE</v>
          </cell>
        </row>
        <row r="17">
          <cell r="A17" t="str">
            <v>Dan Coe</v>
          </cell>
          <cell r="B17" t="str">
            <v>BRA</v>
          </cell>
        </row>
        <row r="18">
          <cell r="A18" t="str">
            <v>Emil Broberg</v>
          </cell>
          <cell r="B18" t="str">
            <v>SWE</v>
          </cell>
        </row>
        <row r="19">
          <cell r="A19" t="str">
            <v>Fabio Lucca</v>
          </cell>
          <cell r="B19" t="str">
            <v>ITA</v>
          </cell>
        </row>
        <row r="20">
          <cell r="A20" t="str">
            <v>Fahad Al-Hemaidi</v>
          </cell>
          <cell r="B20" t="str">
            <v>QAT</v>
          </cell>
        </row>
        <row r="21">
          <cell r="A21" t="str">
            <v>Frantisek Koukol</v>
          </cell>
          <cell r="B21" t="str">
            <v>AUS</v>
          </cell>
        </row>
        <row r="22">
          <cell r="A22" t="str">
            <v>Frederic Gregoire</v>
          </cell>
          <cell r="B22" t="str">
            <v>FRA</v>
          </cell>
        </row>
        <row r="23">
          <cell r="A23" t="str">
            <v>Gerald Coors</v>
          </cell>
          <cell r="B23" t="str">
            <v>GER</v>
          </cell>
        </row>
        <row r="24">
          <cell r="A24" t="str">
            <v>Giacomo Farfara</v>
          </cell>
          <cell r="B24" t="str">
            <v>ITA</v>
          </cell>
        </row>
        <row r="25">
          <cell r="A25" t="str">
            <v>Giancarlo Giulianetti</v>
          </cell>
          <cell r="B25" t="str">
            <v>ITA</v>
          </cell>
        </row>
        <row r="26">
          <cell r="A26" t="str">
            <v>Gilles Desgruelles</v>
          </cell>
          <cell r="B26" t="str">
            <v>FRA</v>
          </cell>
        </row>
        <row r="27">
          <cell r="A27" t="str">
            <v>Gunnar Broberg</v>
          </cell>
          <cell r="B27" t="str">
            <v>SWE</v>
          </cell>
        </row>
        <row r="28">
          <cell r="A28" t="str">
            <v>Hans-Joachim Schaller</v>
          </cell>
          <cell r="B28" t="str">
            <v>GER</v>
          </cell>
        </row>
        <row r="29">
          <cell r="A29" t="str">
            <v>Herve Oudin</v>
          </cell>
          <cell r="B29" t="str">
            <v>FRA</v>
          </cell>
        </row>
        <row r="30">
          <cell r="A30" t="str">
            <v>Holger Mittelstadt</v>
          </cell>
          <cell r="B30" t="str">
            <v>GER</v>
          </cell>
        </row>
        <row r="31">
          <cell r="A31" t="str">
            <v>Ingvar Larsson</v>
          </cell>
          <cell r="B31" t="str">
            <v>SWE</v>
          </cell>
        </row>
        <row r="32">
          <cell r="A32" t="str">
            <v>Ivo Konečný</v>
          </cell>
          <cell r="B32" t="str">
            <v>CZE</v>
          </cell>
        </row>
        <row r="33">
          <cell r="A33" t="str">
            <v>Jan Petr</v>
          </cell>
          <cell r="B33" t="str">
            <v>CZE</v>
          </cell>
        </row>
        <row r="34">
          <cell r="A34" t="str">
            <v>Jan Sedlacek</v>
          </cell>
          <cell r="B34" t="str">
            <v>CZE</v>
          </cell>
        </row>
        <row r="35">
          <cell r="A35" t="str">
            <v>Jiri Klein</v>
          </cell>
          <cell r="B35" t="str">
            <v>CZE</v>
          </cell>
        </row>
        <row r="36">
          <cell r="A36" t="str">
            <v>Jiri Novotny</v>
          </cell>
          <cell r="B36" t="str">
            <v>CZE</v>
          </cell>
        </row>
        <row r="37">
          <cell r="A37" t="str">
            <v>Jiri Novotny N</v>
          </cell>
          <cell r="B37" t="str">
            <v>CZE</v>
          </cell>
        </row>
        <row r="38">
          <cell r="A38" t="str">
            <v>Jonas Fogelin</v>
          </cell>
          <cell r="B38" t="str">
            <v>SWE</v>
          </cell>
        </row>
        <row r="39">
          <cell r="A39" t="str">
            <v>Joris Crevecoeur</v>
          </cell>
          <cell r="B39" t="str">
            <v>NED</v>
          </cell>
        </row>
        <row r="40">
          <cell r="A40" t="str">
            <v>Kamil Vydra</v>
          </cell>
          <cell r="B40" t="str">
            <v>CZE</v>
          </cell>
        </row>
        <row r="41">
          <cell r="A41" t="str">
            <v>Kenneth Johansson</v>
          </cell>
          <cell r="B41" t="str">
            <v>SWE</v>
          </cell>
        </row>
        <row r="42">
          <cell r="A42" t="str">
            <v>Leon Uher</v>
          </cell>
          <cell r="B42" t="str">
            <v>GER</v>
          </cell>
        </row>
        <row r="43">
          <cell r="A43" t="str">
            <v>Lorenzo Yepes</v>
          </cell>
          <cell r="B43" t="str">
            <v>ESP</v>
          </cell>
        </row>
        <row r="44">
          <cell r="A44" t="str">
            <v>Luca Grossi</v>
          </cell>
          <cell r="B44" t="str">
            <v>ITA</v>
          </cell>
        </row>
        <row r="45">
          <cell r="A45" t="str">
            <v>Marcel Huisman</v>
          </cell>
          <cell r="B45" t="str">
            <v>NED</v>
          </cell>
        </row>
        <row r="46">
          <cell r="A46" t="str">
            <v>Mathieu Dubard</v>
          </cell>
          <cell r="B46" t="str">
            <v>FRA</v>
          </cell>
        </row>
        <row r="47">
          <cell r="A47" t="str">
            <v>Matteo Tomassini</v>
          </cell>
          <cell r="B47" t="str">
            <v>ITA</v>
          </cell>
        </row>
        <row r="48">
          <cell r="A48" t="str">
            <v>Matthias Jorg</v>
          </cell>
          <cell r="B48" t="str">
            <v>GER</v>
          </cell>
        </row>
        <row r="49">
          <cell r="A49" t="str">
            <v>Mattia Canevari</v>
          </cell>
          <cell r="B49" t="str">
            <v>ITA</v>
          </cell>
        </row>
        <row r="50">
          <cell r="A50" t="str">
            <v>Michele Pernigotti</v>
          </cell>
          <cell r="B50" t="str">
            <v>ITA</v>
          </cell>
        </row>
        <row r="51">
          <cell r="A51" t="str">
            <v>Micke Eklof</v>
          </cell>
          <cell r="B51" t="str">
            <v>SWE</v>
          </cell>
        </row>
        <row r="52">
          <cell r="A52" t="str">
            <v>Nicolas Yepes</v>
          </cell>
          <cell r="B52" t="str">
            <v>ESP</v>
          </cell>
        </row>
        <row r="53">
          <cell r="A53" t="str">
            <v>Norbert Proschka</v>
          </cell>
          <cell r="B53" t="str">
            <v>GER</v>
          </cell>
        </row>
        <row r="54">
          <cell r="A54" t="str">
            <v>Oliver Witt</v>
          </cell>
          <cell r="B54" t="str">
            <v>GBR</v>
          </cell>
        </row>
        <row r="55">
          <cell r="A55" t="str">
            <v>Olivier Allais</v>
          </cell>
          <cell r="B55" t="str">
            <v>FRA</v>
          </cell>
        </row>
        <row r="56">
          <cell r="A56" t="str">
            <v>Paolo Mucedola</v>
          </cell>
          <cell r="B56" t="str">
            <v>ITA</v>
          </cell>
        </row>
        <row r="57">
          <cell r="A57" t="str">
            <v>Peet Doddema</v>
          </cell>
          <cell r="B57" t="str">
            <v>NED</v>
          </cell>
        </row>
        <row r="58">
          <cell r="A58" t="str">
            <v>Ray van de Klok</v>
          </cell>
          <cell r="B58" t="str">
            <v>NED</v>
          </cell>
        </row>
        <row r="59">
          <cell r="A59" t="str">
            <v>Renzo Razzi</v>
          </cell>
          <cell r="B59" t="str">
            <v>ITA</v>
          </cell>
        </row>
        <row r="60">
          <cell r="A60" t="str">
            <v>Riccardo Tosi</v>
          </cell>
          <cell r="B60" t="str">
            <v>ITA</v>
          </cell>
        </row>
        <row r="61">
          <cell r="A61" t="str">
            <v>Rob Metkemeijer</v>
          </cell>
          <cell r="B61" t="str">
            <v>NED</v>
          </cell>
        </row>
        <row r="62">
          <cell r="A62" t="str">
            <v>Robbert van den Bosch</v>
          </cell>
          <cell r="B62" t="str">
            <v>NED</v>
          </cell>
        </row>
        <row r="63">
          <cell r="A63" t="str">
            <v>Roberto Cavallaro</v>
          </cell>
          <cell r="B63" t="str">
            <v>ITA</v>
          </cell>
        </row>
        <row r="64">
          <cell r="A64" t="str">
            <v>Roger Eriksson</v>
          </cell>
          <cell r="B64" t="str">
            <v>SWE</v>
          </cell>
        </row>
        <row r="65">
          <cell r="A65" t="str">
            <v>Roman Pojer</v>
          </cell>
          <cell r="B65" t="str">
            <v>CZE</v>
          </cell>
        </row>
        <row r="66">
          <cell r="A66" t="str">
            <v>Sebastien Lemonnier</v>
          </cell>
          <cell r="B66" t="str">
            <v>FRA</v>
          </cell>
        </row>
        <row r="67">
          <cell r="A67" t="str">
            <v>Simon Eriksson</v>
          </cell>
          <cell r="B67" t="str">
            <v>SWE</v>
          </cell>
        </row>
        <row r="68">
          <cell r="A68" t="str">
            <v>Simon Nyholm</v>
          </cell>
          <cell r="B68" t="str">
            <v>SWE</v>
          </cell>
        </row>
        <row r="69">
          <cell r="A69" t="str">
            <v>Simone Tosi</v>
          </cell>
          <cell r="B69" t="str">
            <v>ITA</v>
          </cell>
        </row>
        <row r="70">
          <cell r="A70" t="str">
            <v>Thomas Eriksson</v>
          </cell>
          <cell r="B70" t="str">
            <v>SWE</v>
          </cell>
        </row>
        <row r="71">
          <cell r="A71" t="str">
            <v>Tomas Andrlik</v>
          </cell>
          <cell r="B71" t="str">
            <v>CZE</v>
          </cell>
        </row>
        <row r="72">
          <cell r="A72" t="str">
            <v>Tomas Ciniburk</v>
          </cell>
          <cell r="B72" t="str">
            <v>CZE</v>
          </cell>
        </row>
        <row r="73">
          <cell r="A73" t="str">
            <v>Tomas Zivny</v>
          </cell>
          <cell r="B73" t="str">
            <v>CZE</v>
          </cell>
        </row>
        <row r="74">
          <cell r="A74" t="str">
            <v>Tommy Henriksson</v>
          </cell>
          <cell r="B74" t="str">
            <v>SWE</v>
          </cell>
        </row>
        <row r="75">
          <cell r="A75" t="str">
            <v>Vincent Paternotte</v>
          </cell>
          <cell r="B75" t="str">
            <v>GER</v>
          </cell>
        </row>
        <row r="76">
          <cell r="A76" t="str">
            <v>Christoph Meier</v>
          </cell>
          <cell r="B76" t="str">
            <v>GER</v>
          </cell>
        </row>
        <row r="77">
          <cell r="A77" t="str">
            <v>Thomas Grunenberg</v>
          </cell>
          <cell r="B77" t="str">
            <v>GER</v>
          </cell>
        </row>
        <row r="78">
          <cell r="A78" t="str">
            <v>Christian Jansen</v>
          </cell>
          <cell r="B78" t="str">
            <v>GER</v>
          </cell>
        </row>
        <row r="79">
          <cell r="A79" t="str">
            <v>Daniel Probstfeld</v>
          </cell>
          <cell r="B79" t="str">
            <v>GER</v>
          </cell>
        </row>
        <row r="80">
          <cell r="A80" t="str">
            <v>Leonas Kaiser</v>
          </cell>
          <cell r="B80" t="str">
            <v>GER</v>
          </cell>
        </row>
        <row r="81">
          <cell r="A81" t="str">
            <v>Carsten Garth</v>
          </cell>
          <cell r="B81" t="str">
            <v>GER</v>
          </cell>
        </row>
        <row r="82">
          <cell r="A82" t="str">
            <v>Christian Wolf</v>
          </cell>
          <cell r="B82" t="str">
            <v>GER</v>
          </cell>
        </row>
        <row r="83">
          <cell r="A83" t="str">
            <v>Bastian Topmoller</v>
          </cell>
          <cell r="B83" t="str">
            <v>GER</v>
          </cell>
        </row>
        <row r="84">
          <cell r="A84" t="str">
            <v>Mario Muller</v>
          </cell>
          <cell r="B84" t="str">
            <v>GER</v>
          </cell>
        </row>
        <row r="85">
          <cell r="A85" t="str">
            <v>Kenneth Mustelin</v>
          </cell>
          <cell r="B85" t="str">
            <v>SWE</v>
          </cell>
        </row>
        <row r="86">
          <cell r="A86" t="str">
            <v>Jean Philippe Mirouse</v>
          </cell>
          <cell r="B86" t="str">
            <v>FRA</v>
          </cell>
        </row>
        <row r="87">
          <cell r="A87" t="str">
            <v>Hartmut Schulze</v>
          </cell>
          <cell r="B87" t="str">
            <v>GER</v>
          </cell>
        </row>
        <row r="88">
          <cell r="A88" t="str">
            <v>Andreas Lauterbach</v>
          </cell>
          <cell r="B88" t="str">
            <v>GER</v>
          </cell>
        </row>
        <row r="89">
          <cell r="A89" t="str">
            <v>Paul Bardoe</v>
          </cell>
          <cell r="B89" t="str">
            <v>GBR</v>
          </cell>
        </row>
        <row r="90">
          <cell r="A90" t="str">
            <v>Dean Gibbs</v>
          </cell>
          <cell r="B90" t="str">
            <v>GBR</v>
          </cell>
        </row>
        <row r="91">
          <cell r="A91" t="str">
            <v>Shane Egan</v>
          </cell>
          <cell r="B91" t="str">
            <v>GBR</v>
          </cell>
        </row>
        <row r="92">
          <cell r="A92" t="str">
            <v>Joe Harvey</v>
          </cell>
          <cell r="B92" t="str">
            <v>GBR</v>
          </cell>
        </row>
        <row r="93">
          <cell r="A93" t="str">
            <v>Michael Toyer</v>
          </cell>
          <cell r="B93" t="str">
            <v>GBR</v>
          </cell>
        </row>
        <row r="94">
          <cell r="A94" t="str">
            <v>John Mattingley</v>
          </cell>
          <cell r="B94" t="str">
            <v>GBR</v>
          </cell>
        </row>
        <row r="95">
          <cell r="A95" t="str">
            <v>Nathan Attridge</v>
          </cell>
          <cell r="B95" t="str">
            <v>GBR</v>
          </cell>
        </row>
        <row r="96">
          <cell r="A96" t="str">
            <v>Andy Ellison</v>
          </cell>
          <cell r="B96" t="str">
            <v>GBR</v>
          </cell>
        </row>
        <row r="97">
          <cell r="A97" t="str">
            <v>Matthew Hirst</v>
          </cell>
          <cell r="B97" t="str">
            <v>GBR</v>
          </cell>
        </row>
        <row r="98">
          <cell r="A98" t="str">
            <v>Bruce Illingworth</v>
          </cell>
          <cell r="B98" t="str">
            <v>GBR</v>
          </cell>
        </row>
        <row r="99">
          <cell r="A99" t="str">
            <v>Mark Tilbury</v>
          </cell>
          <cell r="B99" t="str">
            <v>GBR</v>
          </cell>
        </row>
        <row r="100">
          <cell r="A100" t="str">
            <v>Julian Downham</v>
          </cell>
          <cell r="B100" t="str">
            <v>GBR</v>
          </cell>
        </row>
        <row r="101">
          <cell r="A101" t="str">
            <v>Johan Sundh</v>
          </cell>
          <cell r="B101" t="str">
            <v>SWE</v>
          </cell>
        </row>
        <row r="102">
          <cell r="A102" t="str">
            <v>Richard Beers</v>
          </cell>
          <cell r="B102" t="str">
            <v>BRA</v>
          </cell>
        </row>
        <row r="103">
          <cell r="A103" t="str">
            <v>Wayne Willcox</v>
          </cell>
          <cell r="B103" t="str">
            <v>ZAF</v>
          </cell>
        </row>
        <row r="104">
          <cell r="A104" t="str">
            <v>Alejandro Pereira</v>
          </cell>
          <cell r="B104" t="str">
            <v>ESP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d Result"/>
      <sheetName val="Palsboda F3D"/>
      <sheetName val="Pisa F3D"/>
      <sheetName val="Rothenburg F3D"/>
      <sheetName val="Deenethorpe F3D"/>
      <sheetName val="Pilots and FAI Numb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Pilot</v>
          </cell>
          <cell r="B1" t="str">
            <v>Nat.</v>
          </cell>
        </row>
        <row r="2">
          <cell r="A2" t="str">
            <v>Abdullah Al-Thani</v>
          </cell>
          <cell r="B2" t="str">
            <v>QAT</v>
          </cell>
        </row>
        <row r="3">
          <cell r="A3" t="str">
            <v>Achim Kaiser</v>
          </cell>
          <cell r="B3" t="str">
            <v>GER</v>
          </cell>
        </row>
        <row r="4">
          <cell r="A4" t="str">
            <v>Agrusa Alessandro</v>
          </cell>
          <cell r="B4" t="str">
            <v>ITA</v>
          </cell>
        </row>
        <row r="5">
          <cell r="A5" t="str">
            <v>Alex Golubyev</v>
          </cell>
          <cell r="B5" t="str">
            <v>UKR</v>
          </cell>
        </row>
        <row r="6">
          <cell r="A6" t="str">
            <v>Anders Lindstrom</v>
          </cell>
          <cell r="B6" t="str">
            <v>SWE</v>
          </cell>
        </row>
        <row r="7">
          <cell r="A7" t="str">
            <v>Andreas Kaiser</v>
          </cell>
          <cell r="B7" t="str">
            <v>GER</v>
          </cell>
        </row>
        <row r="8">
          <cell r="A8" t="str">
            <v>Andreas Proos</v>
          </cell>
          <cell r="B8" t="str">
            <v>SWE</v>
          </cell>
        </row>
        <row r="9">
          <cell r="A9" t="str">
            <v>Antonio Tosi</v>
          </cell>
          <cell r="B9" t="str">
            <v>ITA</v>
          </cell>
        </row>
        <row r="10">
          <cell r="A10" t="str">
            <v>Beatriz Yepes</v>
          </cell>
          <cell r="B10" t="str">
            <v>ESP</v>
          </cell>
        </row>
        <row r="11">
          <cell r="A11" t="str">
            <v>Borje Ragnarsson</v>
          </cell>
          <cell r="B11" t="str">
            <v>SWE</v>
          </cell>
        </row>
        <row r="12">
          <cell r="A12" t="str">
            <v>Bram Lentjes</v>
          </cell>
          <cell r="B12" t="str">
            <v>BEL</v>
          </cell>
        </row>
        <row r="13">
          <cell r="A13" t="str">
            <v>Carlo Perella</v>
          </cell>
          <cell r="B13" t="str">
            <v>ITA</v>
          </cell>
        </row>
        <row r="14">
          <cell r="A14" t="str">
            <v>Christian Wolf</v>
          </cell>
          <cell r="B14" t="str">
            <v>GER</v>
          </cell>
        </row>
        <row r="15">
          <cell r="A15" t="str">
            <v>Cor van der Leeuw</v>
          </cell>
          <cell r="B15" t="str">
            <v>NED</v>
          </cell>
        </row>
        <row r="16">
          <cell r="A16" t="str">
            <v>Dan Bartusek</v>
          </cell>
          <cell r="B16" t="str">
            <v>CZE</v>
          </cell>
        </row>
        <row r="17">
          <cell r="A17" t="str">
            <v>Dan Coe</v>
          </cell>
          <cell r="B17" t="str">
            <v>BRA</v>
          </cell>
        </row>
        <row r="18">
          <cell r="A18" t="str">
            <v>Emil Broberg</v>
          </cell>
          <cell r="B18" t="str">
            <v>SWE</v>
          </cell>
        </row>
        <row r="19">
          <cell r="A19" t="str">
            <v>Fabio Lucca</v>
          </cell>
          <cell r="B19" t="str">
            <v>ITA</v>
          </cell>
        </row>
        <row r="20">
          <cell r="A20" t="str">
            <v>Fahad Al-Hemaidi</v>
          </cell>
          <cell r="B20" t="str">
            <v>QAT</v>
          </cell>
        </row>
        <row r="21">
          <cell r="A21" t="str">
            <v>Frantisek Koukol</v>
          </cell>
          <cell r="B21" t="str">
            <v>AUS</v>
          </cell>
        </row>
        <row r="22">
          <cell r="A22" t="str">
            <v>Frederic Gregoire</v>
          </cell>
          <cell r="B22" t="str">
            <v>FRA</v>
          </cell>
        </row>
        <row r="23">
          <cell r="A23" t="str">
            <v>Gerald Coors</v>
          </cell>
          <cell r="B23" t="str">
            <v>GER</v>
          </cell>
        </row>
        <row r="24">
          <cell r="A24" t="str">
            <v>Giacomo Farfara</v>
          </cell>
          <cell r="B24" t="str">
            <v>ITA</v>
          </cell>
        </row>
        <row r="25">
          <cell r="A25" t="str">
            <v>Giancarlo Giulianetti</v>
          </cell>
          <cell r="B25" t="str">
            <v>ITA</v>
          </cell>
        </row>
        <row r="26">
          <cell r="A26" t="str">
            <v>Gilles Desgruelles</v>
          </cell>
          <cell r="B26" t="str">
            <v>FRA</v>
          </cell>
        </row>
        <row r="27">
          <cell r="A27" t="str">
            <v>Gunnar Broberg</v>
          </cell>
          <cell r="B27" t="str">
            <v>SWE</v>
          </cell>
        </row>
        <row r="28">
          <cell r="A28" t="str">
            <v>Hans-Joachim Schaller</v>
          </cell>
          <cell r="B28" t="str">
            <v>GER</v>
          </cell>
        </row>
        <row r="29">
          <cell r="A29" t="str">
            <v>Herve Oudin</v>
          </cell>
          <cell r="B29" t="str">
            <v>FRA</v>
          </cell>
        </row>
        <row r="30">
          <cell r="A30" t="str">
            <v>Holger Mittelstadt</v>
          </cell>
          <cell r="B30" t="str">
            <v>GER</v>
          </cell>
        </row>
        <row r="31">
          <cell r="A31" t="str">
            <v>Ingvar Larsson</v>
          </cell>
          <cell r="B31" t="str">
            <v>SWE</v>
          </cell>
        </row>
        <row r="32">
          <cell r="A32" t="str">
            <v>Ivo Konečný</v>
          </cell>
          <cell r="B32" t="str">
            <v>CZE</v>
          </cell>
        </row>
        <row r="33">
          <cell r="A33" t="str">
            <v>Jan Petr</v>
          </cell>
          <cell r="B33" t="str">
            <v>CZE</v>
          </cell>
        </row>
        <row r="34">
          <cell r="A34" t="str">
            <v>Jan Sedlacek</v>
          </cell>
          <cell r="B34" t="str">
            <v>CZE</v>
          </cell>
        </row>
        <row r="35">
          <cell r="A35" t="str">
            <v>Jiri Klein</v>
          </cell>
          <cell r="B35" t="str">
            <v>CZE</v>
          </cell>
        </row>
        <row r="36">
          <cell r="A36" t="str">
            <v>Jiri Novotny</v>
          </cell>
          <cell r="B36" t="str">
            <v>CZE</v>
          </cell>
        </row>
        <row r="37">
          <cell r="A37" t="str">
            <v>Jiri Novotny N</v>
          </cell>
          <cell r="B37" t="str">
            <v>CZE</v>
          </cell>
        </row>
        <row r="38">
          <cell r="A38" t="str">
            <v>Jonas Fogelin</v>
          </cell>
          <cell r="B38" t="str">
            <v>SWE</v>
          </cell>
        </row>
        <row r="39">
          <cell r="A39" t="str">
            <v>Joris Crevecoeur</v>
          </cell>
          <cell r="B39" t="str">
            <v>NED</v>
          </cell>
        </row>
        <row r="40">
          <cell r="A40" t="str">
            <v>Kamil Vydra</v>
          </cell>
          <cell r="B40" t="str">
            <v>CZE</v>
          </cell>
        </row>
        <row r="41">
          <cell r="A41" t="str">
            <v>Kenneth Johansson</v>
          </cell>
          <cell r="B41" t="str">
            <v>SWE</v>
          </cell>
        </row>
        <row r="42">
          <cell r="A42" t="str">
            <v>Leon Uher</v>
          </cell>
          <cell r="B42" t="str">
            <v>GER</v>
          </cell>
        </row>
        <row r="43">
          <cell r="A43" t="str">
            <v>Lorenzo Yepes</v>
          </cell>
          <cell r="B43" t="str">
            <v>ESP</v>
          </cell>
        </row>
        <row r="44">
          <cell r="A44" t="str">
            <v>Luca Grossi</v>
          </cell>
          <cell r="B44" t="str">
            <v>ITA</v>
          </cell>
        </row>
        <row r="45">
          <cell r="A45" t="str">
            <v>Marcel Huisman</v>
          </cell>
          <cell r="B45" t="str">
            <v>NED</v>
          </cell>
        </row>
        <row r="46">
          <cell r="A46" t="str">
            <v>Mathieu Dubard</v>
          </cell>
          <cell r="B46" t="str">
            <v>FRA</v>
          </cell>
        </row>
        <row r="47">
          <cell r="A47" t="str">
            <v>Matteo Tomassini</v>
          </cell>
          <cell r="B47" t="str">
            <v>ITA</v>
          </cell>
        </row>
        <row r="48">
          <cell r="A48" t="str">
            <v>Matthias Jorg</v>
          </cell>
          <cell r="B48" t="str">
            <v>GER</v>
          </cell>
        </row>
        <row r="49">
          <cell r="A49" t="str">
            <v>Mattia Canevari</v>
          </cell>
          <cell r="B49" t="str">
            <v>ITA</v>
          </cell>
        </row>
        <row r="50">
          <cell r="A50" t="str">
            <v>Michele Pernigotti</v>
          </cell>
          <cell r="B50" t="str">
            <v>ITA</v>
          </cell>
        </row>
        <row r="51">
          <cell r="A51" t="str">
            <v>Micke Eklof</v>
          </cell>
          <cell r="B51" t="str">
            <v>SWE</v>
          </cell>
        </row>
        <row r="52">
          <cell r="A52" t="str">
            <v>Nicolas Yepes</v>
          </cell>
          <cell r="B52" t="str">
            <v>ESP</v>
          </cell>
        </row>
        <row r="53">
          <cell r="A53" t="str">
            <v>Norbert Proschka</v>
          </cell>
          <cell r="B53" t="str">
            <v>GER</v>
          </cell>
        </row>
        <row r="54">
          <cell r="A54" t="str">
            <v>Oliver Witt</v>
          </cell>
          <cell r="B54" t="str">
            <v>GBR</v>
          </cell>
        </row>
        <row r="55">
          <cell r="A55" t="str">
            <v>Olivier Allais</v>
          </cell>
          <cell r="B55" t="str">
            <v>FRA</v>
          </cell>
        </row>
        <row r="56">
          <cell r="A56" t="str">
            <v>Paolo Mucedola</v>
          </cell>
          <cell r="B56" t="str">
            <v>ITA</v>
          </cell>
        </row>
        <row r="57">
          <cell r="A57" t="str">
            <v>Peet Doddema</v>
          </cell>
          <cell r="B57" t="str">
            <v>NED</v>
          </cell>
        </row>
        <row r="58">
          <cell r="A58" t="str">
            <v>Ray van de Klok</v>
          </cell>
          <cell r="B58" t="str">
            <v>NED</v>
          </cell>
        </row>
        <row r="59">
          <cell r="A59" t="str">
            <v>Renzo Razzi</v>
          </cell>
          <cell r="B59" t="str">
            <v>ITA</v>
          </cell>
        </row>
        <row r="60">
          <cell r="A60" t="str">
            <v>Riccardo Tosi</v>
          </cell>
          <cell r="B60" t="str">
            <v>ITA</v>
          </cell>
        </row>
        <row r="61">
          <cell r="A61" t="str">
            <v>Rob Metkemeijer</v>
          </cell>
          <cell r="B61" t="str">
            <v>NED</v>
          </cell>
        </row>
        <row r="62">
          <cell r="A62" t="str">
            <v>Robbert van den Bosch</v>
          </cell>
          <cell r="B62" t="str">
            <v>NED</v>
          </cell>
        </row>
        <row r="63">
          <cell r="A63" t="str">
            <v>Roberto Cavallaro</v>
          </cell>
          <cell r="B63" t="str">
            <v>ITA</v>
          </cell>
        </row>
        <row r="64">
          <cell r="A64" t="str">
            <v>Roger Eriksson</v>
          </cell>
          <cell r="B64" t="str">
            <v>SWE</v>
          </cell>
        </row>
        <row r="65">
          <cell r="A65" t="str">
            <v>Roman Pojer</v>
          </cell>
          <cell r="B65" t="str">
            <v>CZE</v>
          </cell>
        </row>
        <row r="66">
          <cell r="A66" t="str">
            <v>Sebastien Lemonnier</v>
          </cell>
          <cell r="B66" t="str">
            <v>FRA</v>
          </cell>
        </row>
        <row r="67">
          <cell r="A67" t="str">
            <v>Simon Eriksson</v>
          </cell>
          <cell r="B67" t="str">
            <v>SWE</v>
          </cell>
        </row>
        <row r="68">
          <cell r="A68" t="str">
            <v>Simon Nyholm</v>
          </cell>
          <cell r="B68" t="str">
            <v>SWE</v>
          </cell>
        </row>
        <row r="69">
          <cell r="A69" t="str">
            <v>Simone Tosi</v>
          </cell>
          <cell r="B69" t="str">
            <v>ITA</v>
          </cell>
        </row>
        <row r="70">
          <cell r="A70" t="str">
            <v>Thomas Eriksson</v>
          </cell>
          <cell r="B70" t="str">
            <v>SWE</v>
          </cell>
        </row>
        <row r="71">
          <cell r="A71" t="str">
            <v>Tomas Andrlik</v>
          </cell>
          <cell r="B71" t="str">
            <v>CZE</v>
          </cell>
        </row>
        <row r="72">
          <cell r="A72" t="str">
            <v>Tomas Ciniburk</v>
          </cell>
          <cell r="B72" t="str">
            <v>CZE</v>
          </cell>
        </row>
        <row r="73">
          <cell r="A73" t="str">
            <v>Tomas Zivny</v>
          </cell>
          <cell r="B73" t="str">
            <v>CZE</v>
          </cell>
        </row>
        <row r="74">
          <cell r="A74" t="str">
            <v>Tommy Henriksson</v>
          </cell>
          <cell r="B74" t="str">
            <v>SWE</v>
          </cell>
        </row>
        <row r="75">
          <cell r="A75" t="str">
            <v>Vincent Paternotte</v>
          </cell>
          <cell r="B75" t="str">
            <v>GER</v>
          </cell>
        </row>
        <row r="76">
          <cell r="A76" t="str">
            <v>Christoph Meier</v>
          </cell>
          <cell r="B76" t="str">
            <v>GER</v>
          </cell>
        </row>
        <row r="77">
          <cell r="A77" t="str">
            <v>Thomas Grunenberg</v>
          </cell>
          <cell r="B77" t="str">
            <v>GER</v>
          </cell>
        </row>
        <row r="78">
          <cell r="A78" t="str">
            <v>Christian Jansen</v>
          </cell>
          <cell r="B78" t="str">
            <v>GER</v>
          </cell>
        </row>
        <row r="79">
          <cell r="A79" t="str">
            <v>Daniel Probstfeld</v>
          </cell>
          <cell r="B79" t="str">
            <v>GER</v>
          </cell>
        </row>
        <row r="80">
          <cell r="A80" t="str">
            <v>Leonas Kaiser</v>
          </cell>
          <cell r="B80" t="str">
            <v>GER</v>
          </cell>
        </row>
        <row r="81">
          <cell r="A81" t="str">
            <v>Carsten Garth</v>
          </cell>
          <cell r="B81" t="str">
            <v>GER</v>
          </cell>
        </row>
        <row r="82">
          <cell r="A82" t="str">
            <v>Christian Wolf</v>
          </cell>
          <cell r="B82" t="str">
            <v>GER</v>
          </cell>
        </row>
        <row r="83">
          <cell r="A83" t="str">
            <v>Bastian Topmoller</v>
          </cell>
          <cell r="B83" t="str">
            <v>GER</v>
          </cell>
        </row>
        <row r="84">
          <cell r="A84" t="str">
            <v>Mario Muller</v>
          </cell>
          <cell r="B84" t="str">
            <v>GER</v>
          </cell>
        </row>
        <row r="85">
          <cell r="A85" t="str">
            <v>Kenneth Mustelin</v>
          </cell>
          <cell r="B85" t="str">
            <v>SWE</v>
          </cell>
        </row>
        <row r="86">
          <cell r="A86" t="str">
            <v>Jean Philippe Mirouse</v>
          </cell>
          <cell r="B86" t="str">
            <v>FRA</v>
          </cell>
        </row>
        <row r="87">
          <cell r="A87" t="str">
            <v>Hartmut Schulze</v>
          </cell>
          <cell r="B87" t="str">
            <v>GER</v>
          </cell>
        </row>
        <row r="88">
          <cell r="A88" t="str">
            <v>Andreas Lauterbach</v>
          </cell>
          <cell r="B88" t="str">
            <v>GER</v>
          </cell>
        </row>
        <row r="89">
          <cell r="A89" t="str">
            <v>Paul Bardoe</v>
          </cell>
          <cell r="B89" t="str">
            <v>GBR</v>
          </cell>
        </row>
        <row r="90">
          <cell r="A90" t="str">
            <v>Dean Gibbs</v>
          </cell>
          <cell r="B90" t="str">
            <v>GBR</v>
          </cell>
        </row>
        <row r="91">
          <cell r="A91" t="str">
            <v>Shane Egan</v>
          </cell>
          <cell r="B91" t="str">
            <v>GBR</v>
          </cell>
        </row>
        <row r="92">
          <cell r="A92" t="str">
            <v>Joe Harvey</v>
          </cell>
          <cell r="B92" t="str">
            <v>GBR</v>
          </cell>
        </row>
        <row r="93">
          <cell r="A93" t="str">
            <v>Michael Toyer</v>
          </cell>
          <cell r="B93" t="str">
            <v>GBR</v>
          </cell>
        </row>
        <row r="94">
          <cell r="A94" t="str">
            <v>John Mattingley</v>
          </cell>
          <cell r="B94" t="str">
            <v>GBR</v>
          </cell>
        </row>
        <row r="95">
          <cell r="A95" t="str">
            <v>Nathan Attridge</v>
          </cell>
          <cell r="B95" t="str">
            <v>GBR</v>
          </cell>
        </row>
        <row r="96">
          <cell r="A96" t="str">
            <v>Andy Ellison</v>
          </cell>
          <cell r="B96" t="str">
            <v>GBR</v>
          </cell>
        </row>
        <row r="97">
          <cell r="A97" t="str">
            <v>Matthew Hirst</v>
          </cell>
          <cell r="B97" t="str">
            <v>GBR</v>
          </cell>
        </row>
        <row r="98">
          <cell r="A98" t="str">
            <v>Bruce Illingworth</v>
          </cell>
          <cell r="B98" t="str">
            <v>GBR</v>
          </cell>
        </row>
        <row r="99">
          <cell r="A99" t="str">
            <v>Mark Tilbury</v>
          </cell>
          <cell r="B99" t="str">
            <v>GBR</v>
          </cell>
        </row>
        <row r="100">
          <cell r="A100" t="str">
            <v>Julian Downham</v>
          </cell>
          <cell r="B100" t="str">
            <v>GBR</v>
          </cell>
        </row>
        <row r="101">
          <cell r="A101" t="str">
            <v>Johan Sundh</v>
          </cell>
          <cell r="B101" t="str">
            <v>SWE</v>
          </cell>
        </row>
        <row r="102">
          <cell r="A102" t="str">
            <v>Richard Beers</v>
          </cell>
          <cell r="B102" t="str">
            <v>BRA</v>
          </cell>
        </row>
        <row r="103">
          <cell r="A103" t="str">
            <v>Wayne Willcox</v>
          </cell>
          <cell r="B103" t="str">
            <v>ZAF</v>
          </cell>
        </row>
        <row r="104">
          <cell r="A104" t="str">
            <v>Alejandro Pereira</v>
          </cell>
          <cell r="B104" t="str">
            <v>ESP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48C-6B86-4C8A-B8B9-D39B8EFDED55}">
  <sheetPr>
    <pageSetUpPr fitToPage="1"/>
  </sheetPr>
  <dimension ref="A1:G33"/>
  <sheetViews>
    <sheetView zoomScale="160" zoomScaleNormal="160" workbookViewId="0">
      <selection activeCell="B3" sqref="B3:D7"/>
    </sheetView>
  </sheetViews>
  <sheetFormatPr defaultRowHeight="14.4" x14ac:dyDescent="0.3"/>
  <cols>
    <col min="1" max="1" width="5" bestFit="1" customWidth="1"/>
    <col min="2" max="2" width="20" bestFit="1" customWidth="1"/>
    <col min="3" max="3" width="18.77734375" bestFit="1" customWidth="1"/>
    <col min="4" max="4" width="12.5546875" bestFit="1" customWidth="1"/>
    <col min="7" max="7" width="20.77734375" bestFit="1" customWidth="1"/>
  </cols>
  <sheetData>
    <row r="1" spans="1:7" ht="15" thickBot="1" x14ac:dyDescent="0.35">
      <c r="A1" s="37" t="s">
        <v>526</v>
      </c>
      <c r="B1" s="37"/>
      <c r="C1" s="37"/>
      <c r="D1" s="37"/>
      <c r="F1" s="38" t="s">
        <v>527</v>
      </c>
      <c r="G1" s="38"/>
    </row>
    <row r="2" spans="1:7" ht="15" thickBot="1" x14ac:dyDescent="0.35">
      <c r="A2" s="27" t="s">
        <v>486</v>
      </c>
      <c r="B2" s="27" t="s">
        <v>1</v>
      </c>
      <c r="C2" s="27" t="s">
        <v>487</v>
      </c>
      <c r="D2" s="27" t="s">
        <v>495</v>
      </c>
      <c r="F2" s="33">
        <v>10</v>
      </c>
      <c r="G2" s="22" t="s">
        <v>11</v>
      </c>
    </row>
    <row r="3" spans="1:7" x14ac:dyDescent="0.3">
      <c r="A3" s="22">
        <v>2024</v>
      </c>
      <c r="B3" s="28" t="s">
        <v>5</v>
      </c>
      <c r="C3" s="22" t="s">
        <v>488</v>
      </c>
      <c r="D3" s="24">
        <v>57.07</v>
      </c>
      <c r="F3" s="31">
        <v>5</v>
      </c>
      <c r="G3" s="20" t="s">
        <v>5</v>
      </c>
    </row>
    <row r="4" spans="1:7" x14ac:dyDescent="0.3">
      <c r="A4" s="22">
        <v>2023</v>
      </c>
      <c r="B4" s="28" t="s">
        <v>5</v>
      </c>
      <c r="C4" s="22" t="s">
        <v>488</v>
      </c>
      <c r="D4" s="24">
        <v>57.95</v>
      </c>
      <c r="F4" s="32">
        <v>3</v>
      </c>
      <c r="G4" s="20" t="s">
        <v>258</v>
      </c>
    </row>
    <row r="5" spans="1:7" x14ac:dyDescent="0.3">
      <c r="A5" s="22">
        <v>2022</v>
      </c>
      <c r="B5" s="28" t="s">
        <v>5</v>
      </c>
      <c r="C5" s="22" t="s">
        <v>488</v>
      </c>
      <c r="D5" s="24">
        <v>58.7</v>
      </c>
      <c r="F5" s="20">
        <v>2</v>
      </c>
      <c r="G5" s="20" t="s">
        <v>208</v>
      </c>
    </row>
    <row r="6" spans="1:7" x14ac:dyDescent="0.3">
      <c r="A6" s="20">
        <v>2021</v>
      </c>
      <c r="B6" s="29" t="s">
        <v>5</v>
      </c>
      <c r="C6" s="20" t="s">
        <v>488</v>
      </c>
      <c r="D6" s="25">
        <v>59.2</v>
      </c>
      <c r="F6" s="20">
        <v>2</v>
      </c>
      <c r="G6" s="20" t="s">
        <v>27</v>
      </c>
    </row>
    <row r="7" spans="1:7" x14ac:dyDescent="0.3">
      <c r="A7" s="20">
        <v>2019</v>
      </c>
      <c r="B7" s="29" t="s">
        <v>5</v>
      </c>
      <c r="C7" s="20" t="s">
        <v>488</v>
      </c>
      <c r="D7" s="25">
        <v>59.14</v>
      </c>
      <c r="F7" s="20">
        <v>1</v>
      </c>
      <c r="G7" s="20" t="s">
        <v>238</v>
      </c>
    </row>
    <row r="8" spans="1:7" x14ac:dyDescent="0.3">
      <c r="A8" s="20">
        <v>2018</v>
      </c>
      <c r="B8" s="29" t="s">
        <v>43</v>
      </c>
      <c r="C8" s="20" t="s">
        <v>489</v>
      </c>
      <c r="D8" s="25">
        <v>59.01</v>
      </c>
      <c r="F8" s="20">
        <v>1</v>
      </c>
      <c r="G8" s="20" t="s">
        <v>423</v>
      </c>
    </row>
    <row r="9" spans="1:7" x14ac:dyDescent="0.3">
      <c r="A9" s="20">
        <v>2016</v>
      </c>
      <c r="B9" s="29" t="s">
        <v>14</v>
      </c>
      <c r="C9" s="20" t="s">
        <v>19</v>
      </c>
      <c r="D9" s="25">
        <v>56.81</v>
      </c>
      <c r="F9" s="20">
        <v>1</v>
      </c>
      <c r="G9" s="20" t="s">
        <v>39</v>
      </c>
    </row>
    <row r="10" spans="1:7" x14ac:dyDescent="0.3">
      <c r="A10" s="20">
        <v>2014</v>
      </c>
      <c r="B10" s="29" t="s">
        <v>89</v>
      </c>
      <c r="C10" s="20" t="s">
        <v>490</v>
      </c>
      <c r="D10" s="25">
        <v>61</v>
      </c>
      <c r="F10" s="20">
        <v>1</v>
      </c>
      <c r="G10" s="20" t="s">
        <v>35</v>
      </c>
    </row>
    <row r="11" spans="1:7" x14ac:dyDescent="0.3">
      <c r="A11" s="20">
        <v>2013</v>
      </c>
      <c r="B11" s="29" t="s">
        <v>27</v>
      </c>
      <c r="C11" s="20" t="s">
        <v>490</v>
      </c>
      <c r="D11" s="25">
        <v>59.77</v>
      </c>
      <c r="F11" s="20">
        <v>1</v>
      </c>
      <c r="G11" s="20" t="s">
        <v>83</v>
      </c>
    </row>
    <row r="12" spans="1:7" x14ac:dyDescent="0.3">
      <c r="A12" s="20">
        <v>2012</v>
      </c>
      <c r="B12" s="29" t="s">
        <v>11</v>
      </c>
      <c r="C12" s="20" t="s">
        <v>216</v>
      </c>
      <c r="D12" s="25" t="s">
        <v>7</v>
      </c>
      <c r="F12" s="20">
        <v>1</v>
      </c>
      <c r="G12" s="20" t="s">
        <v>206</v>
      </c>
    </row>
    <row r="13" spans="1:7" x14ac:dyDescent="0.3">
      <c r="A13" s="20">
        <v>2011</v>
      </c>
      <c r="B13" s="29" t="s">
        <v>27</v>
      </c>
      <c r="C13" s="20" t="s">
        <v>490</v>
      </c>
      <c r="D13" s="25" t="s">
        <v>7</v>
      </c>
      <c r="F13" s="20">
        <v>1</v>
      </c>
      <c r="G13" s="20" t="s">
        <v>43</v>
      </c>
    </row>
    <row r="14" spans="1:7" x14ac:dyDescent="0.3">
      <c r="A14" s="20">
        <v>2010</v>
      </c>
      <c r="B14" s="29" t="s">
        <v>83</v>
      </c>
      <c r="C14" s="20" t="s">
        <v>39</v>
      </c>
      <c r="D14" s="25">
        <v>60.76</v>
      </c>
      <c r="F14" s="20">
        <v>1</v>
      </c>
      <c r="G14" s="20" t="s">
        <v>14</v>
      </c>
    </row>
    <row r="15" spans="1:7" ht="15" thickBot="1" x14ac:dyDescent="0.35">
      <c r="A15" s="20">
        <v>2009</v>
      </c>
      <c r="B15" s="29" t="s">
        <v>11</v>
      </c>
      <c r="C15" s="20" t="s">
        <v>216</v>
      </c>
      <c r="D15" s="25">
        <v>61.12</v>
      </c>
      <c r="F15" s="21">
        <v>1</v>
      </c>
      <c r="G15" s="21" t="s">
        <v>89</v>
      </c>
    </row>
    <row r="16" spans="1:7" x14ac:dyDescent="0.3">
      <c r="A16" s="20">
        <v>2008</v>
      </c>
      <c r="B16" s="29" t="s">
        <v>206</v>
      </c>
      <c r="C16" s="20" t="s">
        <v>242</v>
      </c>
      <c r="D16" s="25">
        <v>59.75</v>
      </c>
    </row>
    <row r="17" spans="1:4" x14ac:dyDescent="0.3">
      <c r="A17" s="20">
        <v>2007</v>
      </c>
      <c r="B17" s="29" t="s">
        <v>35</v>
      </c>
      <c r="C17" s="20" t="s">
        <v>242</v>
      </c>
      <c r="D17" s="25">
        <v>62.78</v>
      </c>
    </row>
    <row r="18" spans="1:4" x14ac:dyDescent="0.3">
      <c r="A18" s="20">
        <v>2006</v>
      </c>
      <c r="B18" s="29" t="s">
        <v>11</v>
      </c>
      <c r="C18" s="20" t="s">
        <v>216</v>
      </c>
      <c r="D18" s="25" t="s">
        <v>7</v>
      </c>
    </row>
    <row r="19" spans="1:4" x14ac:dyDescent="0.3">
      <c r="A19" s="20">
        <v>2005</v>
      </c>
      <c r="B19" s="29" t="s">
        <v>11</v>
      </c>
      <c r="C19" s="20" t="s">
        <v>216</v>
      </c>
      <c r="D19" s="25">
        <v>57.85</v>
      </c>
    </row>
    <row r="20" spans="1:4" x14ac:dyDescent="0.3">
      <c r="A20" s="20">
        <v>2004</v>
      </c>
      <c r="B20" s="29" t="s">
        <v>11</v>
      </c>
      <c r="C20" s="20" t="s">
        <v>216</v>
      </c>
      <c r="D20" s="25">
        <v>60.89</v>
      </c>
    </row>
    <row r="21" spans="1:4" x14ac:dyDescent="0.3">
      <c r="A21" s="20">
        <v>2003</v>
      </c>
      <c r="B21" s="29" t="s">
        <v>11</v>
      </c>
      <c r="C21" s="20" t="s">
        <v>216</v>
      </c>
      <c r="D21" s="25">
        <v>61.3</v>
      </c>
    </row>
    <row r="22" spans="1:4" x14ac:dyDescent="0.3">
      <c r="A22" s="20">
        <v>2002</v>
      </c>
      <c r="B22" s="29" t="s">
        <v>11</v>
      </c>
      <c r="C22" s="20" t="s">
        <v>216</v>
      </c>
      <c r="D22" s="25">
        <v>61.57</v>
      </c>
    </row>
    <row r="23" spans="1:4" x14ac:dyDescent="0.3">
      <c r="A23" s="20">
        <v>2001</v>
      </c>
      <c r="B23" s="29" t="s">
        <v>11</v>
      </c>
      <c r="C23" s="20" t="s">
        <v>216</v>
      </c>
      <c r="D23" s="25" t="s">
        <v>7</v>
      </c>
    </row>
    <row r="24" spans="1:4" x14ac:dyDescent="0.3">
      <c r="A24" s="20">
        <v>2000</v>
      </c>
      <c r="B24" s="29" t="s">
        <v>208</v>
      </c>
      <c r="C24" s="20" t="s">
        <v>491</v>
      </c>
      <c r="D24" s="25" t="s">
        <v>7</v>
      </c>
    </row>
    <row r="25" spans="1:4" x14ac:dyDescent="0.3">
      <c r="A25" s="20">
        <v>1999</v>
      </c>
      <c r="B25" s="29" t="s">
        <v>11</v>
      </c>
      <c r="C25" s="20" t="s">
        <v>216</v>
      </c>
      <c r="D25" s="25" t="s">
        <v>7</v>
      </c>
    </row>
    <row r="26" spans="1:4" x14ac:dyDescent="0.3">
      <c r="A26" s="20">
        <v>1998</v>
      </c>
      <c r="B26" s="29" t="s">
        <v>39</v>
      </c>
      <c r="C26" s="20" t="s">
        <v>16</v>
      </c>
      <c r="D26" s="25" t="s">
        <v>7</v>
      </c>
    </row>
    <row r="27" spans="1:4" x14ac:dyDescent="0.3">
      <c r="A27" s="20">
        <v>1997</v>
      </c>
      <c r="B27" s="29" t="s">
        <v>11</v>
      </c>
      <c r="C27" s="20" t="s">
        <v>236</v>
      </c>
      <c r="D27" s="25" t="s">
        <v>7</v>
      </c>
    </row>
    <row r="28" spans="1:4" x14ac:dyDescent="0.3">
      <c r="A28" s="20">
        <v>1996</v>
      </c>
      <c r="B28" s="29" t="s">
        <v>208</v>
      </c>
      <c r="C28" s="20" t="s">
        <v>491</v>
      </c>
      <c r="D28" s="25" t="s">
        <v>7</v>
      </c>
    </row>
    <row r="29" spans="1:4" x14ac:dyDescent="0.3">
      <c r="A29" s="20">
        <v>1995</v>
      </c>
      <c r="B29" s="29" t="s">
        <v>258</v>
      </c>
      <c r="C29" s="20" t="s">
        <v>473</v>
      </c>
      <c r="D29" s="25" t="s">
        <v>7</v>
      </c>
    </row>
    <row r="30" spans="1:4" x14ac:dyDescent="0.3">
      <c r="A30" s="20">
        <v>1994</v>
      </c>
      <c r="B30" s="29" t="s">
        <v>258</v>
      </c>
      <c r="C30" s="20" t="s">
        <v>488</v>
      </c>
      <c r="D30" s="25" t="s">
        <v>7</v>
      </c>
    </row>
    <row r="31" spans="1:4" x14ac:dyDescent="0.3">
      <c r="A31" s="20">
        <v>1993</v>
      </c>
      <c r="B31" s="29" t="s">
        <v>423</v>
      </c>
      <c r="C31" s="20" t="s">
        <v>492</v>
      </c>
      <c r="D31" s="25" t="s">
        <v>7</v>
      </c>
    </row>
    <row r="32" spans="1:4" x14ac:dyDescent="0.3">
      <c r="A32" s="20">
        <v>1992</v>
      </c>
      <c r="B32" s="29" t="s">
        <v>238</v>
      </c>
      <c r="C32" s="20" t="s">
        <v>493</v>
      </c>
      <c r="D32" s="25" t="s">
        <v>7</v>
      </c>
    </row>
    <row r="33" spans="1:4" ht="15" thickBot="1" x14ac:dyDescent="0.35">
      <c r="A33" s="21">
        <v>1991</v>
      </c>
      <c r="B33" s="30" t="s">
        <v>258</v>
      </c>
      <c r="C33" s="21" t="s">
        <v>494</v>
      </c>
      <c r="D33" s="26" t="s">
        <v>7</v>
      </c>
    </row>
  </sheetData>
  <mergeCells count="2">
    <mergeCell ref="A1:D1"/>
    <mergeCell ref="F1:G1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A069-7889-4660-A247-F1CA2612A4C8}">
  <sheetPr>
    <pageSetUpPr fitToPage="1"/>
  </sheetPr>
  <dimension ref="A1:J62"/>
  <sheetViews>
    <sheetView zoomScale="160" zoomScaleNormal="160" workbookViewId="0">
      <selection sqref="A1:D1"/>
    </sheetView>
  </sheetViews>
  <sheetFormatPr defaultRowHeight="14.4" x14ac:dyDescent="0.3"/>
  <cols>
    <col min="1" max="1" width="5.21875" bestFit="1" customWidth="1"/>
    <col min="2" max="2" width="20.21875" bestFit="1" customWidth="1"/>
    <col min="3" max="3" width="8.21875" bestFit="1" customWidth="1"/>
    <col min="4" max="4" width="14.21875" bestFit="1" customWidth="1"/>
    <col min="5" max="5" width="8.6640625" bestFit="1" customWidth="1"/>
    <col min="6" max="6" width="9.33203125" bestFit="1" customWidth="1"/>
    <col min="7" max="7" width="8.6640625" bestFit="1" customWidth="1"/>
    <col min="8" max="8" width="9.33203125" bestFit="1" customWidth="1"/>
    <col min="9" max="9" width="8.6640625" bestFit="1" customWidth="1"/>
    <col min="10" max="10" width="9.33203125" bestFit="1" customWidth="1"/>
  </cols>
  <sheetData>
    <row r="1" spans="1:10" ht="60" customHeight="1" thickBot="1" x14ac:dyDescent="0.35">
      <c r="A1" s="39" t="s">
        <v>514</v>
      </c>
      <c r="B1" s="40"/>
      <c r="C1" s="40"/>
      <c r="D1" s="40"/>
      <c r="E1" s="41" t="s">
        <v>190</v>
      </c>
      <c r="F1" s="53"/>
      <c r="G1" s="54" t="s">
        <v>191</v>
      </c>
      <c r="H1" s="55"/>
      <c r="I1" s="49" t="s">
        <v>64</v>
      </c>
      <c r="J1" s="50"/>
    </row>
    <row r="2" spans="1:10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0" ht="15" thickBot="1" x14ac:dyDescent="0.35">
      <c r="A3" s="6">
        <v>1</v>
      </c>
      <c r="B3" s="7" t="s">
        <v>27</v>
      </c>
      <c r="C3" s="6" t="str">
        <f>_xlfn.XLOOKUP(B3,'2016'!$B$3:$B$68,'2016'!$C$3:$C$68,"-")</f>
        <v>ITA</v>
      </c>
      <c r="D3" s="8">
        <v>1999.9999999999998</v>
      </c>
      <c r="E3" s="9">
        <v>132.16</v>
      </c>
      <c r="F3" s="9">
        <v>477.66</v>
      </c>
      <c r="G3" s="10">
        <v>62.24</v>
      </c>
      <c r="H3" s="10">
        <v>1000</v>
      </c>
      <c r="I3" s="11">
        <v>57.3</v>
      </c>
      <c r="J3" s="11">
        <v>1000</v>
      </c>
    </row>
    <row r="4" spans="1:10" ht="15" thickBot="1" x14ac:dyDescent="0.35">
      <c r="A4" s="6">
        <v>2</v>
      </c>
      <c r="B4" s="7" t="s">
        <v>10</v>
      </c>
      <c r="C4" s="6" t="str">
        <f>_xlfn.XLOOKUP(B4,'2016'!$B$3:$B$68,'2016'!$C$3:$C$68,"-")</f>
        <v>CZE</v>
      </c>
      <c r="D4" s="8">
        <v>1941.22</v>
      </c>
      <c r="E4" s="9">
        <v>64.98</v>
      </c>
      <c r="F4" s="9">
        <v>950.63</v>
      </c>
      <c r="G4" s="10" t="s">
        <v>7</v>
      </c>
      <c r="H4" s="10">
        <v>0</v>
      </c>
      <c r="I4" s="11">
        <v>58.64</v>
      </c>
      <c r="J4" s="11">
        <v>990.59</v>
      </c>
    </row>
    <row r="5" spans="1:10" ht="15" thickBot="1" x14ac:dyDescent="0.35">
      <c r="A5" s="6">
        <f t="shared" ref="A5:A62" si="0">A4+1</f>
        <v>3</v>
      </c>
      <c r="B5" s="7" t="s">
        <v>89</v>
      </c>
      <c r="C5" s="6" t="str">
        <f>_xlfn.XLOOKUP(B5,'2016'!$B$3:$B$68,'2016'!$C$3:$C$68,"-")</f>
        <v>ITA</v>
      </c>
      <c r="D5" s="8">
        <v>1935.77</v>
      </c>
      <c r="E5" s="9">
        <v>63.5</v>
      </c>
      <c r="F5" s="9">
        <v>961.06</v>
      </c>
      <c r="G5" s="10">
        <v>89.8</v>
      </c>
      <c r="H5" s="10">
        <v>799.94</v>
      </c>
      <c r="I5" s="11">
        <v>60.91</v>
      </c>
      <c r="J5" s="11">
        <v>974.71</v>
      </c>
    </row>
    <row r="6" spans="1:10" ht="15" thickBot="1" x14ac:dyDescent="0.35">
      <c r="A6" s="6">
        <f t="shared" si="0"/>
        <v>4</v>
      </c>
      <c r="B6" s="7" t="s">
        <v>23</v>
      </c>
      <c r="C6" s="6" t="str">
        <f>_xlfn.XLOOKUP(B6,'2016'!$B$3:$B$68,'2016'!$C$3:$C$68,"-")</f>
        <v>NED</v>
      </c>
      <c r="D6" s="8">
        <v>1903.93</v>
      </c>
      <c r="E6" s="9">
        <v>64.760000000000005</v>
      </c>
      <c r="F6" s="9">
        <v>952.19</v>
      </c>
      <c r="G6" s="10" t="s">
        <v>7</v>
      </c>
      <c r="H6" s="10">
        <v>0</v>
      </c>
      <c r="I6" s="11">
        <v>64.180000000000007</v>
      </c>
      <c r="J6" s="11">
        <v>951.74</v>
      </c>
    </row>
    <row r="7" spans="1:10" ht="15" thickBot="1" x14ac:dyDescent="0.35">
      <c r="A7" s="6">
        <f t="shared" si="0"/>
        <v>5</v>
      </c>
      <c r="B7" s="7" t="s">
        <v>35</v>
      </c>
      <c r="C7" s="6" t="str">
        <f>_xlfn.XLOOKUP(B7,'2016'!$B$3:$B$68,'2016'!$C$3:$C$68,"-")</f>
        <v>NED</v>
      </c>
      <c r="D7" s="8">
        <v>1882.8999999999996</v>
      </c>
      <c r="E7" s="9">
        <v>69.47</v>
      </c>
      <c r="F7" s="9">
        <v>919.05</v>
      </c>
      <c r="G7" s="10">
        <v>95.84</v>
      </c>
      <c r="H7" s="10">
        <v>756.13</v>
      </c>
      <c r="I7" s="11">
        <v>62.46</v>
      </c>
      <c r="J7" s="11">
        <v>963.85</v>
      </c>
    </row>
    <row r="8" spans="1:10" ht="15" thickBot="1" x14ac:dyDescent="0.35">
      <c r="A8" s="6">
        <f t="shared" si="0"/>
        <v>6</v>
      </c>
      <c r="B8" s="7" t="s">
        <v>203</v>
      </c>
      <c r="C8" s="6" t="str">
        <f>_xlfn.XLOOKUP(B8,'2016'!$B$3:$B$68,'2016'!$C$3:$C$68,"-")</f>
        <v>NED</v>
      </c>
      <c r="D8" s="8">
        <v>1700.72</v>
      </c>
      <c r="E8" s="9">
        <v>72.38</v>
      </c>
      <c r="F8" s="9">
        <v>898.52</v>
      </c>
      <c r="G8" s="10" t="s">
        <v>7</v>
      </c>
      <c r="H8" s="10">
        <v>0</v>
      </c>
      <c r="I8" s="11">
        <v>85.52</v>
      </c>
      <c r="J8" s="11">
        <v>802.2</v>
      </c>
    </row>
    <row r="9" spans="1:10" ht="15" thickBot="1" x14ac:dyDescent="0.35">
      <c r="A9" s="6">
        <f t="shared" si="0"/>
        <v>7</v>
      </c>
      <c r="B9" s="7" t="s">
        <v>13</v>
      </c>
      <c r="C9" s="6" t="str">
        <f>_xlfn.XLOOKUP(B9,'2016'!$B$3:$B$68,'2016'!$C$3:$C$68,"-")</f>
        <v>NED</v>
      </c>
      <c r="D9" s="8">
        <v>1684.39</v>
      </c>
      <c r="E9" s="9">
        <v>68.44</v>
      </c>
      <c r="F9" s="9">
        <v>926.32</v>
      </c>
      <c r="G9" s="10">
        <v>95.57</v>
      </c>
      <c r="H9" s="10">
        <v>758.07</v>
      </c>
      <c r="I9" s="11" t="s">
        <v>7</v>
      </c>
      <c r="J9" s="11">
        <v>0</v>
      </c>
    </row>
    <row r="10" spans="1:10" ht="15" thickBot="1" x14ac:dyDescent="0.35">
      <c r="A10" s="6">
        <f t="shared" si="0"/>
        <v>8</v>
      </c>
      <c r="B10" s="7" t="s">
        <v>11</v>
      </c>
      <c r="C10" s="6" t="str">
        <f>_xlfn.XLOOKUP(B10,'2016'!$B$3:$B$68,'2016'!$C$3:$C$68,"-")</f>
        <v>NED</v>
      </c>
      <c r="D10" s="8">
        <v>1681.44</v>
      </c>
      <c r="E10" s="9">
        <v>98.41</v>
      </c>
      <c r="F10" s="9">
        <v>715.31</v>
      </c>
      <c r="G10" s="10" t="s">
        <v>7</v>
      </c>
      <c r="H10" s="10">
        <v>0</v>
      </c>
      <c r="I10" s="11">
        <v>62.13</v>
      </c>
      <c r="J10" s="11">
        <v>966.13</v>
      </c>
    </row>
    <row r="11" spans="1:10" ht="15" thickBot="1" x14ac:dyDescent="0.35">
      <c r="A11" s="6">
        <f t="shared" si="0"/>
        <v>9</v>
      </c>
      <c r="B11" s="7" t="s">
        <v>53</v>
      </c>
      <c r="C11" s="6" t="str">
        <f>_xlfn.XLOOKUP(B11,'2016'!$B$3:$B$68,'2016'!$C$3:$C$68,"-")</f>
        <v>CZE</v>
      </c>
      <c r="D11" s="8">
        <v>1650.8600000000001</v>
      </c>
      <c r="E11" s="9">
        <v>103.36</v>
      </c>
      <c r="F11" s="9">
        <v>680.4</v>
      </c>
      <c r="G11" s="10" t="s">
        <v>7</v>
      </c>
      <c r="H11" s="10">
        <v>0</v>
      </c>
      <c r="I11" s="11">
        <v>61.51</v>
      </c>
      <c r="J11" s="11">
        <v>970.46</v>
      </c>
    </row>
    <row r="12" spans="1:10" ht="15" thickBot="1" x14ac:dyDescent="0.35">
      <c r="A12" s="6">
        <f t="shared" si="0"/>
        <v>10</v>
      </c>
      <c r="B12" s="7" t="s">
        <v>75</v>
      </c>
      <c r="C12" s="6" t="str">
        <f>_xlfn.XLOOKUP(B12,'2016'!$B$3:$B$68,'2016'!$C$3:$C$68,"-")</f>
        <v>SWE</v>
      </c>
      <c r="D12" s="8">
        <v>1616.06</v>
      </c>
      <c r="E12" s="9">
        <v>100.34</v>
      </c>
      <c r="F12" s="9">
        <v>701.67</v>
      </c>
      <c r="G12" s="10" t="s">
        <v>7</v>
      </c>
      <c r="H12" s="10">
        <v>0</v>
      </c>
      <c r="I12" s="11">
        <v>69.510000000000005</v>
      </c>
      <c r="J12" s="11">
        <v>914.39</v>
      </c>
    </row>
    <row r="13" spans="1:10" ht="15" thickBot="1" x14ac:dyDescent="0.35">
      <c r="A13" s="6">
        <f t="shared" si="0"/>
        <v>11</v>
      </c>
      <c r="B13" s="7" t="s">
        <v>189</v>
      </c>
      <c r="C13" s="6" t="str">
        <f>_xlfn.XLOOKUP(B13,'2016'!$B$3:$B$68,'2016'!$C$3:$C$68,"-")</f>
        <v>NED</v>
      </c>
      <c r="D13" s="8">
        <v>1417.1</v>
      </c>
      <c r="E13" s="9">
        <v>65.819999999999993</v>
      </c>
      <c r="F13" s="9">
        <v>944.77</v>
      </c>
      <c r="G13" s="10" t="s">
        <v>7</v>
      </c>
      <c r="H13" s="10">
        <v>0</v>
      </c>
      <c r="I13" s="11">
        <v>132.6</v>
      </c>
      <c r="J13" s="11">
        <v>472.33</v>
      </c>
    </row>
    <row r="14" spans="1:10" ht="15" thickBot="1" x14ac:dyDescent="0.35">
      <c r="A14" s="6">
        <f t="shared" si="0"/>
        <v>12</v>
      </c>
      <c r="B14" s="7" t="s">
        <v>515</v>
      </c>
      <c r="C14" s="6" t="s">
        <v>28</v>
      </c>
      <c r="D14" s="8">
        <v>1146.77</v>
      </c>
      <c r="E14" s="9" t="s">
        <v>7</v>
      </c>
      <c r="F14" s="9">
        <v>0</v>
      </c>
      <c r="G14" s="10">
        <v>104.82</v>
      </c>
      <c r="H14" s="10">
        <v>690.93</v>
      </c>
      <c r="I14" s="11">
        <v>134.94999999999999</v>
      </c>
      <c r="J14" s="11">
        <v>455.84</v>
      </c>
    </row>
    <row r="15" spans="1:10" ht="15" thickBot="1" x14ac:dyDescent="0.35">
      <c r="A15" s="6">
        <f t="shared" si="0"/>
        <v>13</v>
      </c>
      <c r="B15" s="7" t="s">
        <v>516</v>
      </c>
      <c r="C15" s="6" t="s">
        <v>28</v>
      </c>
      <c r="D15" s="8">
        <v>1011.91</v>
      </c>
      <c r="E15" s="9" t="s">
        <v>7</v>
      </c>
      <c r="F15" s="9">
        <v>0</v>
      </c>
      <c r="G15" s="10">
        <v>147.47999999999999</v>
      </c>
      <c r="H15" s="10">
        <v>381.24</v>
      </c>
      <c r="I15" s="11">
        <v>110</v>
      </c>
      <c r="J15" s="11">
        <v>630.66999999999996</v>
      </c>
    </row>
    <row r="16" spans="1:10" ht="15" thickBot="1" x14ac:dyDescent="0.35">
      <c r="A16" s="6">
        <f t="shared" si="0"/>
        <v>14</v>
      </c>
      <c r="B16" s="7" t="s">
        <v>14</v>
      </c>
      <c r="C16" s="6" t="str">
        <f>_xlfn.XLOOKUP(B16,'2016'!$B$3:$B$68,'2016'!$C$3:$C$68,"-")</f>
        <v>SWE</v>
      </c>
      <c r="D16" s="8">
        <v>1000</v>
      </c>
      <c r="E16" s="9">
        <v>57.97</v>
      </c>
      <c r="F16" s="9">
        <v>1000</v>
      </c>
      <c r="G16" s="10" t="s">
        <v>7</v>
      </c>
      <c r="H16" s="10">
        <v>0</v>
      </c>
      <c r="I16" s="11" t="s">
        <v>7</v>
      </c>
      <c r="J16" s="11">
        <v>0</v>
      </c>
    </row>
    <row r="17" spans="1:10" ht="15" thickBot="1" x14ac:dyDescent="0.35">
      <c r="A17" s="6">
        <f t="shared" si="0"/>
        <v>15</v>
      </c>
      <c r="B17" s="7" t="s">
        <v>115</v>
      </c>
      <c r="C17" s="6" t="str">
        <f>_xlfn.XLOOKUP(B17,'2016'!$B$3:$B$68,'2016'!$C$3:$C$68,"-")</f>
        <v>ITA</v>
      </c>
      <c r="D17" s="8">
        <v>992.35</v>
      </c>
      <c r="E17" s="9" t="s">
        <v>7</v>
      </c>
      <c r="F17" s="9">
        <v>0</v>
      </c>
      <c r="G17" s="10">
        <v>153.56</v>
      </c>
      <c r="H17" s="10">
        <v>337.11</v>
      </c>
      <c r="I17" s="11">
        <v>106.5</v>
      </c>
      <c r="J17" s="11">
        <v>655.24</v>
      </c>
    </row>
    <row r="18" spans="1:10" ht="15" thickBot="1" x14ac:dyDescent="0.35">
      <c r="A18" s="6">
        <f t="shared" si="0"/>
        <v>16</v>
      </c>
      <c r="B18" s="7" t="s">
        <v>211</v>
      </c>
      <c r="C18" s="6" t="s">
        <v>26</v>
      </c>
      <c r="D18" s="8">
        <v>969.05</v>
      </c>
      <c r="E18" s="9" t="s">
        <v>7</v>
      </c>
      <c r="F18" s="9">
        <v>0</v>
      </c>
      <c r="G18" s="10" t="s">
        <v>7</v>
      </c>
      <c r="H18" s="10">
        <v>0</v>
      </c>
      <c r="I18" s="11">
        <v>61.71</v>
      </c>
      <c r="J18" s="11">
        <v>969.05</v>
      </c>
    </row>
    <row r="19" spans="1:10" ht="15" thickBot="1" x14ac:dyDescent="0.35">
      <c r="A19" s="6">
        <f t="shared" si="0"/>
        <v>17</v>
      </c>
      <c r="B19" s="7" t="s">
        <v>81</v>
      </c>
      <c r="C19" s="6" t="str">
        <f>_xlfn.XLOOKUP(B19,'2016'!$B$3:$B$68,'2016'!$C$3:$C$68,"-")</f>
        <v>VZE</v>
      </c>
      <c r="D19" s="8">
        <v>968.72</v>
      </c>
      <c r="E19" s="9">
        <v>62.41</v>
      </c>
      <c r="F19" s="9">
        <v>968.72</v>
      </c>
      <c r="G19" s="10" t="s">
        <v>7</v>
      </c>
      <c r="H19" s="10">
        <v>0</v>
      </c>
      <c r="I19" s="11" t="s">
        <v>7</v>
      </c>
      <c r="J19" s="11">
        <v>0</v>
      </c>
    </row>
    <row r="20" spans="1:10" ht="15" thickBot="1" x14ac:dyDescent="0.35">
      <c r="A20" s="6">
        <f t="shared" si="0"/>
        <v>18</v>
      </c>
      <c r="B20" s="7" t="s">
        <v>188</v>
      </c>
      <c r="C20" s="6" t="s">
        <v>17</v>
      </c>
      <c r="D20" s="8">
        <v>961.31</v>
      </c>
      <c r="E20" s="9" t="s">
        <v>7</v>
      </c>
      <c r="F20" s="9">
        <v>0</v>
      </c>
      <c r="G20" s="10" t="s">
        <v>7</v>
      </c>
      <c r="H20" s="10">
        <v>0</v>
      </c>
      <c r="I20" s="11">
        <v>62.82</v>
      </c>
      <c r="J20" s="11">
        <v>961.31</v>
      </c>
    </row>
    <row r="21" spans="1:10" ht="15" thickBot="1" x14ac:dyDescent="0.35">
      <c r="A21" s="6">
        <f t="shared" si="0"/>
        <v>19</v>
      </c>
      <c r="B21" s="7" t="s">
        <v>216</v>
      </c>
      <c r="C21" s="6" t="str">
        <f>_xlfn.XLOOKUP(B21,'2016'!$B$3:$B$68,'2016'!$C$3:$C$68,"-")</f>
        <v>NED</v>
      </c>
      <c r="D21" s="8">
        <v>961.29</v>
      </c>
      <c r="E21" s="9" t="s">
        <v>7</v>
      </c>
      <c r="F21" s="9">
        <v>0</v>
      </c>
      <c r="G21" s="10" t="s">
        <v>7</v>
      </c>
      <c r="H21" s="10">
        <v>0</v>
      </c>
      <c r="I21" s="11">
        <v>62.82</v>
      </c>
      <c r="J21" s="11">
        <v>961.29</v>
      </c>
    </row>
    <row r="22" spans="1:10" ht="15" thickBot="1" x14ac:dyDescent="0.35">
      <c r="A22" s="6">
        <f t="shared" si="0"/>
        <v>20</v>
      </c>
      <c r="B22" s="7" t="s">
        <v>16</v>
      </c>
      <c r="C22" s="6" t="str">
        <f>_xlfn.XLOOKUP(B22,'2016'!$B$3:$B$68,'2016'!$C$3:$C$68,"-")</f>
        <v>GER</v>
      </c>
      <c r="D22" s="8">
        <v>958.98</v>
      </c>
      <c r="E22" s="9" t="s">
        <v>7</v>
      </c>
      <c r="F22" s="9">
        <v>0</v>
      </c>
      <c r="G22" s="10" t="s">
        <v>7</v>
      </c>
      <c r="H22" s="10">
        <v>0</v>
      </c>
      <c r="I22" s="11">
        <v>63.15</v>
      </c>
      <c r="J22" s="11">
        <v>958.98</v>
      </c>
    </row>
    <row r="23" spans="1:10" ht="15" thickBot="1" x14ac:dyDescent="0.35">
      <c r="A23" s="6">
        <f t="shared" si="0"/>
        <v>21</v>
      </c>
      <c r="B23" s="7" t="s">
        <v>40</v>
      </c>
      <c r="C23" s="6" t="str">
        <f>_xlfn.XLOOKUP(B23,'2016'!$B$3:$B$68,'2016'!$C$3:$C$68,"-")</f>
        <v>ESP</v>
      </c>
      <c r="D23" s="8">
        <v>956.97</v>
      </c>
      <c r="E23" s="9" t="s">
        <v>7</v>
      </c>
      <c r="F23" s="9">
        <v>0</v>
      </c>
      <c r="G23" s="10" t="s">
        <v>7</v>
      </c>
      <c r="H23" s="10">
        <v>0</v>
      </c>
      <c r="I23" s="11">
        <v>63.44</v>
      </c>
      <c r="J23" s="11">
        <v>956.97</v>
      </c>
    </row>
    <row r="24" spans="1:10" ht="15" thickBot="1" x14ac:dyDescent="0.35">
      <c r="A24" s="6">
        <f t="shared" si="0"/>
        <v>22</v>
      </c>
      <c r="B24" s="7" t="s">
        <v>88</v>
      </c>
      <c r="C24" s="6" t="str">
        <f>_xlfn.XLOOKUP(B24,'2016'!$B$3:$B$68,'2016'!$C$3:$C$68,"-")</f>
        <v>CZE</v>
      </c>
      <c r="D24" s="8">
        <v>955.82</v>
      </c>
      <c r="E24" s="9">
        <v>64.25</v>
      </c>
      <c r="F24" s="9">
        <v>955.82</v>
      </c>
      <c r="G24" s="10" t="s">
        <v>7</v>
      </c>
      <c r="H24" s="10">
        <v>0</v>
      </c>
      <c r="I24" s="11" t="s">
        <v>7</v>
      </c>
      <c r="J24" s="11">
        <v>0</v>
      </c>
    </row>
    <row r="25" spans="1:10" ht="15" thickBot="1" x14ac:dyDescent="0.35">
      <c r="A25" s="6">
        <f t="shared" si="0"/>
        <v>23</v>
      </c>
      <c r="B25" s="7" t="s">
        <v>293</v>
      </c>
      <c r="C25" s="6" t="s">
        <v>41</v>
      </c>
      <c r="D25" s="8">
        <v>953.66</v>
      </c>
      <c r="E25" s="9" t="s">
        <v>7</v>
      </c>
      <c r="F25" s="9">
        <v>0</v>
      </c>
      <c r="G25" s="10" t="s">
        <v>7</v>
      </c>
      <c r="H25" s="10">
        <v>0</v>
      </c>
      <c r="I25" s="11">
        <v>63.91</v>
      </c>
      <c r="J25" s="11">
        <v>953.66</v>
      </c>
    </row>
    <row r="26" spans="1:10" ht="15" thickBot="1" x14ac:dyDescent="0.35">
      <c r="A26" s="6">
        <f t="shared" si="0"/>
        <v>24</v>
      </c>
      <c r="B26" s="7" t="s">
        <v>97</v>
      </c>
      <c r="C26" s="6" t="str">
        <f>_xlfn.XLOOKUP(B26,'2016'!$B$3:$B$68,'2016'!$C$3:$C$68,"-")</f>
        <v>BEL</v>
      </c>
      <c r="D26" s="8">
        <v>952.28</v>
      </c>
      <c r="E26" s="9" t="s">
        <v>7</v>
      </c>
      <c r="F26" s="9">
        <v>0</v>
      </c>
      <c r="G26" s="10">
        <v>68.81</v>
      </c>
      <c r="H26" s="10">
        <v>952.28</v>
      </c>
      <c r="I26" s="11" t="s">
        <v>7</v>
      </c>
      <c r="J26" s="11">
        <v>0</v>
      </c>
    </row>
    <row r="27" spans="1:10" ht="15" thickBot="1" x14ac:dyDescent="0.35">
      <c r="A27" s="6">
        <f t="shared" si="0"/>
        <v>25</v>
      </c>
      <c r="B27" s="7" t="s">
        <v>206</v>
      </c>
      <c r="C27" s="6" t="str">
        <f>_xlfn.XLOOKUP(B27,'2016'!$B$3:$B$68,'2016'!$C$3:$C$68,"-")</f>
        <v>NED</v>
      </c>
      <c r="D27" s="8">
        <v>951.65</v>
      </c>
      <c r="E27" s="9">
        <v>64.84</v>
      </c>
      <c r="F27" s="9">
        <v>951.65</v>
      </c>
      <c r="G27" s="10" t="s">
        <v>7</v>
      </c>
      <c r="H27" s="10">
        <v>0</v>
      </c>
      <c r="I27" s="11" t="s">
        <v>7</v>
      </c>
      <c r="J27" s="11">
        <v>0</v>
      </c>
    </row>
    <row r="28" spans="1:10" ht="15" thickBot="1" x14ac:dyDescent="0.35">
      <c r="A28" s="6">
        <f t="shared" si="0"/>
        <v>26</v>
      </c>
      <c r="B28" s="7" t="s">
        <v>517</v>
      </c>
      <c r="C28" s="6" t="s">
        <v>51</v>
      </c>
      <c r="D28" s="8">
        <v>949.41</v>
      </c>
      <c r="E28" s="9">
        <v>65.16</v>
      </c>
      <c r="F28" s="9">
        <v>949.41</v>
      </c>
      <c r="G28" s="10" t="s">
        <v>7</v>
      </c>
      <c r="H28" s="10">
        <v>0</v>
      </c>
      <c r="I28" s="11" t="s">
        <v>7</v>
      </c>
      <c r="J28" s="11">
        <v>0</v>
      </c>
    </row>
    <row r="29" spans="1:10" ht="15" thickBot="1" x14ac:dyDescent="0.35">
      <c r="A29" s="6">
        <f t="shared" si="0"/>
        <v>27</v>
      </c>
      <c r="B29" s="7" t="s">
        <v>266</v>
      </c>
      <c r="C29" s="6" t="s">
        <v>15</v>
      </c>
      <c r="D29" s="8">
        <v>948.41</v>
      </c>
      <c r="E29" s="9">
        <v>65.3</v>
      </c>
      <c r="F29" s="9">
        <v>948.41</v>
      </c>
      <c r="G29" s="10" t="s">
        <v>7</v>
      </c>
      <c r="H29" s="10">
        <v>0</v>
      </c>
      <c r="I29" s="11" t="s">
        <v>7</v>
      </c>
      <c r="J29" s="11">
        <v>0</v>
      </c>
    </row>
    <row r="30" spans="1:10" ht="15" thickBot="1" x14ac:dyDescent="0.35">
      <c r="A30" s="6">
        <f t="shared" si="0"/>
        <v>28</v>
      </c>
      <c r="B30" s="7" t="s">
        <v>215</v>
      </c>
      <c r="C30" s="6" t="s">
        <v>15</v>
      </c>
      <c r="D30" s="8">
        <v>944.62</v>
      </c>
      <c r="E30" s="9">
        <v>65.84</v>
      </c>
      <c r="F30" s="9">
        <v>944.62</v>
      </c>
      <c r="G30" s="10" t="s">
        <v>7</v>
      </c>
      <c r="H30" s="10">
        <v>0</v>
      </c>
      <c r="I30" s="11" t="s">
        <v>7</v>
      </c>
      <c r="J30" s="11">
        <v>0</v>
      </c>
    </row>
    <row r="31" spans="1:10" ht="15" thickBot="1" x14ac:dyDescent="0.35">
      <c r="A31" s="6">
        <f t="shared" si="0"/>
        <v>29</v>
      </c>
      <c r="B31" s="7" t="s">
        <v>195</v>
      </c>
      <c r="C31" s="6" t="s">
        <v>76</v>
      </c>
      <c r="D31" s="8">
        <v>944.43</v>
      </c>
      <c r="E31" s="9">
        <v>65.86</v>
      </c>
      <c r="F31" s="9">
        <v>944.43</v>
      </c>
      <c r="G31" s="10" t="s">
        <v>7</v>
      </c>
      <c r="H31" s="10">
        <v>0</v>
      </c>
      <c r="I31" s="11" t="s">
        <v>7</v>
      </c>
      <c r="J31" s="11">
        <v>0</v>
      </c>
    </row>
    <row r="32" spans="1:10" ht="15" thickBot="1" x14ac:dyDescent="0.35">
      <c r="A32" s="6">
        <f t="shared" si="0"/>
        <v>30</v>
      </c>
      <c r="B32" s="7" t="s">
        <v>55</v>
      </c>
      <c r="C32" s="6" t="str">
        <f>_xlfn.XLOOKUP(B32,'2016'!$B$3:$B$68,'2016'!$C$3:$C$68,"-")</f>
        <v>GBR</v>
      </c>
      <c r="D32" s="8">
        <v>939.27</v>
      </c>
      <c r="E32" s="9" t="s">
        <v>7</v>
      </c>
      <c r="F32" s="9">
        <v>0</v>
      </c>
      <c r="G32" s="10" t="s">
        <v>7</v>
      </c>
      <c r="H32" s="10">
        <v>0</v>
      </c>
      <c r="I32" s="11">
        <v>65.959999999999994</v>
      </c>
      <c r="J32" s="11">
        <v>939.27</v>
      </c>
    </row>
    <row r="33" spans="1:10" ht="15" thickBot="1" x14ac:dyDescent="0.35">
      <c r="A33" s="6">
        <f t="shared" si="0"/>
        <v>31</v>
      </c>
      <c r="B33" s="7" t="s">
        <v>518</v>
      </c>
      <c r="C33" s="6" t="s">
        <v>26</v>
      </c>
      <c r="D33" s="8">
        <v>926.62</v>
      </c>
      <c r="E33" s="9" t="s">
        <v>7</v>
      </c>
      <c r="F33" s="9">
        <v>0</v>
      </c>
      <c r="G33" s="10" t="s">
        <v>7</v>
      </c>
      <c r="H33" s="10">
        <v>0</v>
      </c>
      <c r="I33" s="11">
        <v>67.77</v>
      </c>
      <c r="J33" s="11">
        <v>926.62</v>
      </c>
    </row>
    <row r="34" spans="1:10" ht="15" thickBot="1" x14ac:dyDescent="0.35">
      <c r="A34" s="6">
        <f t="shared" si="0"/>
        <v>32</v>
      </c>
      <c r="B34" s="7" t="s">
        <v>303</v>
      </c>
      <c r="C34" s="6" t="s">
        <v>9</v>
      </c>
      <c r="D34" s="8">
        <v>921.04</v>
      </c>
      <c r="E34" s="9">
        <v>69.19</v>
      </c>
      <c r="F34" s="9">
        <v>921.04</v>
      </c>
      <c r="G34" s="10" t="s">
        <v>7</v>
      </c>
      <c r="H34" s="10">
        <v>0</v>
      </c>
      <c r="I34" s="11" t="s">
        <v>7</v>
      </c>
      <c r="J34" s="11">
        <v>0</v>
      </c>
    </row>
    <row r="35" spans="1:10" ht="15" thickBot="1" x14ac:dyDescent="0.35">
      <c r="A35" s="6">
        <f t="shared" si="0"/>
        <v>33</v>
      </c>
      <c r="B35" s="7" t="s">
        <v>95</v>
      </c>
      <c r="C35" s="6" t="str">
        <f>_xlfn.XLOOKUP(B35,'2016'!$B$3:$B$68,'2016'!$C$3:$C$68,"-")</f>
        <v>RUS</v>
      </c>
      <c r="D35" s="8">
        <v>915.51</v>
      </c>
      <c r="E35" s="9">
        <v>69.97</v>
      </c>
      <c r="F35" s="9">
        <v>915.51</v>
      </c>
      <c r="G35" s="10" t="s">
        <v>7</v>
      </c>
      <c r="H35" s="10">
        <v>0</v>
      </c>
      <c r="I35" s="11" t="s">
        <v>7</v>
      </c>
      <c r="J35" s="11">
        <v>0</v>
      </c>
    </row>
    <row r="36" spans="1:10" ht="15" thickBot="1" x14ac:dyDescent="0.35">
      <c r="A36" s="6">
        <f t="shared" si="0"/>
        <v>34</v>
      </c>
      <c r="B36" s="7" t="s">
        <v>519</v>
      </c>
      <c r="C36" s="6" t="s">
        <v>56</v>
      </c>
      <c r="D36" s="8">
        <v>912.23</v>
      </c>
      <c r="E36" s="9" t="s">
        <v>7</v>
      </c>
      <c r="F36" s="9">
        <v>0</v>
      </c>
      <c r="G36" s="10" t="s">
        <v>7</v>
      </c>
      <c r="H36" s="10">
        <v>0</v>
      </c>
      <c r="I36" s="11">
        <v>69.819999999999993</v>
      </c>
      <c r="J36" s="11">
        <v>912.23</v>
      </c>
    </row>
    <row r="37" spans="1:10" ht="15" thickBot="1" x14ac:dyDescent="0.35">
      <c r="A37" s="6">
        <f t="shared" si="0"/>
        <v>35</v>
      </c>
      <c r="B37" s="7" t="s">
        <v>68</v>
      </c>
      <c r="C37" s="6" t="str">
        <f>_xlfn.XLOOKUP(B37,'2016'!$B$3:$B$68,'2016'!$C$3:$C$68,"-")</f>
        <v>SWE</v>
      </c>
      <c r="D37" s="8">
        <v>910.41</v>
      </c>
      <c r="E37" s="9">
        <v>70.7</v>
      </c>
      <c r="F37" s="9">
        <v>910.41</v>
      </c>
      <c r="G37" s="10" t="s">
        <v>7</v>
      </c>
      <c r="H37" s="10">
        <v>0</v>
      </c>
      <c r="I37" s="11" t="s">
        <v>7</v>
      </c>
      <c r="J37" s="11">
        <v>0</v>
      </c>
    </row>
    <row r="38" spans="1:10" ht="15" thickBot="1" x14ac:dyDescent="0.35">
      <c r="A38" s="6">
        <f t="shared" si="0"/>
        <v>36</v>
      </c>
      <c r="B38" s="7" t="s">
        <v>505</v>
      </c>
      <c r="C38" s="6" t="s">
        <v>51</v>
      </c>
      <c r="D38" s="8">
        <v>907.99</v>
      </c>
      <c r="E38" s="9">
        <v>71.040000000000006</v>
      </c>
      <c r="F38" s="9">
        <v>907.99</v>
      </c>
      <c r="G38" s="10" t="s">
        <v>7</v>
      </c>
      <c r="H38" s="10">
        <v>0</v>
      </c>
      <c r="I38" s="11" t="s">
        <v>7</v>
      </c>
      <c r="J38" s="11">
        <v>0</v>
      </c>
    </row>
    <row r="39" spans="1:10" ht="15" thickBot="1" x14ac:dyDescent="0.35">
      <c r="A39" s="6">
        <f t="shared" si="0"/>
        <v>37</v>
      </c>
      <c r="B39" s="7" t="s">
        <v>208</v>
      </c>
      <c r="C39" s="6" t="s">
        <v>9</v>
      </c>
      <c r="D39" s="8">
        <v>903.86</v>
      </c>
      <c r="E39" s="9">
        <v>71.63</v>
      </c>
      <c r="F39" s="9">
        <v>903.86</v>
      </c>
      <c r="G39" s="10" t="s">
        <v>7</v>
      </c>
      <c r="H39" s="10">
        <v>0</v>
      </c>
      <c r="I39" s="11" t="s">
        <v>7</v>
      </c>
      <c r="J39" s="11">
        <v>0</v>
      </c>
    </row>
    <row r="40" spans="1:10" ht="15" thickBot="1" x14ac:dyDescent="0.35">
      <c r="A40" s="6">
        <f t="shared" si="0"/>
        <v>38</v>
      </c>
      <c r="B40" s="7" t="s">
        <v>33</v>
      </c>
      <c r="C40" s="6" t="str">
        <f>_xlfn.XLOOKUP(B40,'2016'!$B$3:$B$68,'2016'!$C$3:$C$68,"-")</f>
        <v>SWE</v>
      </c>
      <c r="D40" s="8">
        <v>899.53</v>
      </c>
      <c r="E40" s="9">
        <v>72.239999999999995</v>
      </c>
      <c r="F40" s="9">
        <v>899.53</v>
      </c>
      <c r="G40" s="10" t="s">
        <v>7</v>
      </c>
      <c r="H40" s="10">
        <v>0</v>
      </c>
      <c r="I40" s="11" t="s">
        <v>7</v>
      </c>
      <c r="J40" s="11">
        <v>0</v>
      </c>
    </row>
    <row r="41" spans="1:10" ht="15" thickBot="1" x14ac:dyDescent="0.35">
      <c r="A41" s="6">
        <f t="shared" si="0"/>
        <v>39</v>
      </c>
      <c r="B41" s="7" t="s">
        <v>391</v>
      </c>
      <c r="C41" s="6" t="s">
        <v>12</v>
      </c>
      <c r="D41" s="8">
        <v>883.88</v>
      </c>
      <c r="E41" s="9">
        <v>74.459999999999994</v>
      </c>
      <c r="F41" s="9">
        <v>883.88</v>
      </c>
      <c r="G41" s="10" t="s">
        <v>7</v>
      </c>
      <c r="H41" s="10">
        <v>0</v>
      </c>
      <c r="I41" s="11" t="s">
        <v>7</v>
      </c>
      <c r="J41" s="11">
        <v>0</v>
      </c>
    </row>
    <row r="42" spans="1:10" ht="15" thickBot="1" x14ac:dyDescent="0.35">
      <c r="A42" s="6">
        <f t="shared" si="0"/>
        <v>40</v>
      </c>
      <c r="B42" s="7" t="s">
        <v>520</v>
      </c>
      <c r="C42" s="6" t="s">
        <v>51</v>
      </c>
      <c r="D42" s="8">
        <v>883.49</v>
      </c>
      <c r="E42" s="9">
        <v>74.52</v>
      </c>
      <c r="F42" s="9">
        <v>883.49</v>
      </c>
      <c r="G42" s="10" t="s">
        <v>7</v>
      </c>
      <c r="H42" s="10">
        <v>0</v>
      </c>
      <c r="I42" s="11" t="s">
        <v>7</v>
      </c>
      <c r="J42" s="11">
        <v>0</v>
      </c>
    </row>
    <row r="43" spans="1:10" ht="15" thickBot="1" x14ac:dyDescent="0.35">
      <c r="A43" s="6">
        <f t="shared" si="0"/>
        <v>41</v>
      </c>
      <c r="B43" s="7" t="s">
        <v>67</v>
      </c>
      <c r="C43" s="6" t="str">
        <f>_xlfn.XLOOKUP(B43,'2016'!$B$3:$B$68,'2016'!$C$3:$C$68,"-")</f>
        <v>SWE</v>
      </c>
      <c r="D43" s="8">
        <v>882.26</v>
      </c>
      <c r="E43" s="9">
        <v>74.69</v>
      </c>
      <c r="F43" s="9">
        <v>882.26</v>
      </c>
      <c r="G43" s="10" t="s">
        <v>7</v>
      </c>
      <c r="H43" s="10">
        <v>0</v>
      </c>
      <c r="I43" s="11" t="s">
        <v>7</v>
      </c>
      <c r="J43" s="11">
        <v>0</v>
      </c>
    </row>
    <row r="44" spans="1:10" ht="15" thickBot="1" x14ac:dyDescent="0.35">
      <c r="A44" s="6">
        <f t="shared" si="0"/>
        <v>42</v>
      </c>
      <c r="B44" s="7" t="s">
        <v>521</v>
      </c>
      <c r="C44" s="6" t="s">
        <v>56</v>
      </c>
      <c r="D44" s="8">
        <v>854.22</v>
      </c>
      <c r="E44" s="9" t="s">
        <v>7</v>
      </c>
      <c r="F44" s="9">
        <v>0</v>
      </c>
      <c r="G44" s="10" t="s">
        <v>7</v>
      </c>
      <c r="H44" s="10">
        <v>0</v>
      </c>
      <c r="I44" s="11">
        <v>78.099999999999994</v>
      </c>
      <c r="J44" s="11">
        <v>854.22</v>
      </c>
    </row>
    <row r="45" spans="1:10" ht="15" thickBot="1" x14ac:dyDescent="0.35">
      <c r="A45" s="6">
        <f t="shared" si="0"/>
        <v>43</v>
      </c>
      <c r="B45" s="7" t="s">
        <v>412</v>
      </c>
      <c r="C45" s="6" t="s">
        <v>56</v>
      </c>
      <c r="D45" s="8">
        <v>802.53</v>
      </c>
      <c r="E45" s="9" t="s">
        <v>7</v>
      </c>
      <c r="F45" s="9">
        <v>0</v>
      </c>
      <c r="G45" s="10" t="s">
        <v>7</v>
      </c>
      <c r="H45" s="10">
        <v>0</v>
      </c>
      <c r="I45" s="11">
        <v>85.48</v>
      </c>
      <c r="J45" s="11">
        <v>802.53</v>
      </c>
    </row>
    <row r="46" spans="1:10" ht="15" thickBot="1" x14ac:dyDescent="0.35">
      <c r="A46" s="6">
        <f t="shared" si="0"/>
        <v>44</v>
      </c>
      <c r="B46" s="7" t="s">
        <v>31</v>
      </c>
      <c r="C46" s="6" t="str">
        <f>_xlfn.XLOOKUP(B46,'2016'!$B$3:$B$68,'2016'!$C$3:$C$68,"-")</f>
        <v>FRA</v>
      </c>
      <c r="D46" s="8">
        <v>790.05</v>
      </c>
      <c r="E46" s="9" t="s">
        <v>7</v>
      </c>
      <c r="F46" s="9">
        <v>0</v>
      </c>
      <c r="G46" s="10" t="s">
        <v>7</v>
      </c>
      <c r="H46" s="10">
        <v>0</v>
      </c>
      <c r="I46" s="11">
        <v>87.26</v>
      </c>
      <c r="J46" s="11">
        <v>790.05</v>
      </c>
    </row>
    <row r="47" spans="1:10" ht="15" thickBot="1" x14ac:dyDescent="0.35">
      <c r="A47" s="6">
        <f t="shared" si="0"/>
        <v>45</v>
      </c>
      <c r="B47" s="7" t="s">
        <v>198</v>
      </c>
      <c r="C47" s="6" t="s">
        <v>26</v>
      </c>
      <c r="D47" s="8">
        <v>771.2</v>
      </c>
      <c r="E47" s="9" t="s">
        <v>7</v>
      </c>
      <c r="F47" s="9">
        <v>0</v>
      </c>
      <c r="G47" s="10" t="s">
        <v>7</v>
      </c>
      <c r="H47" s="10">
        <v>0</v>
      </c>
      <c r="I47" s="11">
        <v>89.95</v>
      </c>
      <c r="J47" s="11">
        <v>771.2</v>
      </c>
    </row>
    <row r="48" spans="1:10" ht="15" thickBot="1" x14ac:dyDescent="0.35">
      <c r="A48" s="6">
        <f t="shared" si="0"/>
        <v>46</v>
      </c>
      <c r="B48" s="7" t="s">
        <v>37</v>
      </c>
      <c r="C48" s="6" t="str">
        <f>_xlfn.XLOOKUP(B48,'2016'!$B$3:$B$68,'2016'!$C$3:$C$68,"-")</f>
        <v>SWE</v>
      </c>
      <c r="D48" s="8">
        <v>703.34</v>
      </c>
      <c r="E48" s="9">
        <v>100.11</v>
      </c>
      <c r="F48" s="9">
        <v>703.34</v>
      </c>
      <c r="G48" s="10" t="s">
        <v>7</v>
      </c>
      <c r="H48" s="10">
        <v>0</v>
      </c>
      <c r="I48" s="11" t="s">
        <v>7</v>
      </c>
      <c r="J48" s="11">
        <v>0</v>
      </c>
    </row>
    <row r="49" spans="1:10" ht="15" thickBot="1" x14ac:dyDescent="0.35">
      <c r="A49" s="6">
        <f t="shared" si="0"/>
        <v>47</v>
      </c>
      <c r="B49" s="7" t="s">
        <v>186</v>
      </c>
      <c r="C49" s="6" t="s">
        <v>28</v>
      </c>
      <c r="D49" s="8">
        <v>696.6</v>
      </c>
      <c r="E49" s="9" t="s">
        <v>7</v>
      </c>
      <c r="F49" s="9">
        <v>0</v>
      </c>
      <c r="G49" s="10">
        <v>104.04</v>
      </c>
      <c r="H49" s="10">
        <v>696.6</v>
      </c>
      <c r="I49" s="11" t="s">
        <v>7</v>
      </c>
      <c r="J49" s="11">
        <v>0</v>
      </c>
    </row>
    <row r="50" spans="1:10" ht="15" thickBot="1" x14ac:dyDescent="0.35">
      <c r="A50" s="6">
        <f t="shared" si="0"/>
        <v>48</v>
      </c>
      <c r="B50" s="7" t="s">
        <v>84</v>
      </c>
      <c r="C50" s="6" t="str">
        <f>_xlfn.XLOOKUP(B50,'2016'!$B$3:$B$68,'2016'!$C$3:$C$68,"-")</f>
        <v>SWE</v>
      </c>
      <c r="D50" s="8">
        <v>683.71</v>
      </c>
      <c r="E50" s="9">
        <v>102.89</v>
      </c>
      <c r="F50" s="9">
        <v>683.71</v>
      </c>
      <c r="G50" s="10" t="s">
        <v>7</v>
      </c>
      <c r="H50" s="10">
        <v>0</v>
      </c>
      <c r="I50" s="11" t="s">
        <v>7</v>
      </c>
      <c r="J50" s="11">
        <v>0</v>
      </c>
    </row>
    <row r="51" spans="1:10" ht="15" thickBot="1" x14ac:dyDescent="0.35">
      <c r="A51" s="6">
        <f t="shared" si="0"/>
        <v>49</v>
      </c>
      <c r="B51" s="7" t="s">
        <v>207</v>
      </c>
      <c r="C51" s="6" t="s">
        <v>51</v>
      </c>
      <c r="D51" s="8">
        <v>673.75</v>
      </c>
      <c r="E51" s="9">
        <v>104.31</v>
      </c>
      <c r="F51" s="9">
        <v>673.75</v>
      </c>
      <c r="G51" s="10" t="s">
        <v>7</v>
      </c>
      <c r="H51" s="10">
        <v>0</v>
      </c>
      <c r="I51" s="11" t="s">
        <v>7</v>
      </c>
      <c r="J51" s="11">
        <v>0</v>
      </c>
    </row>
    <row r="52" spans="1:10" ht="15" thickBot="1" x14ac:dyDescent="0.35">
      <c r="A52" s="6">
        <f t="shared" si="0"/>
        <v>50</v>
      </c>
      <c r="B52" s="7" t="s">
        <v>522</v>
      </c>
      <c r="C52" s="6" t="s">
        <v>51</v>
      </c>
      <c r="D52" s="8">
        <v>668.24</v>
      </c>
      <c r="E52" s="9">
        <v>105.09</v>
      </c>
      <c r="F52" s="9">
        <v>668.24</v>
      </c>
      <c r="G52" s="10" t="s">
        <v>7</v>
      </c>
      <c r="H52" s="10">
        <v>0</v>
      </c>
      <c r="I52" s="11" t="s">
        <v>7</v>
      </c>
      <c r="J52" s="11">
        <v>0</v>
      </c>
    </row>
    <row r="53" spans="1:10" ht="15" thickBot="1" x14ac:dyDescent="0.35">
      <c r="A53" s="6">
        <f t="shared" si="0"/>
        <v>51</v>
      </c>
      <c r="B53" s="7" t="s">
        <v>217</v>
      </c>
      <c r="C53" s="6" t="s">
        <v>56</v>
      </c>
      <c r="D53" s="8">
        <v>658.94</v>
      </c>
      <c r="E53" s="9" t="s">
        <v>7</v>
      </c>
      <c r="F53" s="9">
        <v>0</v>
      </c>
      <c r="G53" s="10" t="s">
        <v>7</v>
      </c>
      <c r="H53" s="10">
        <v>0</v>
      </c>
      <c r="I53" s="11">
        <v>105.97</v>
      </c>
      <c r="J53" s="11">
        <v>658.94</v>
      </c>
    </row>
    <row r="54" spans="1:10" ht="15" thickBot="1" x14ac:dyDescent="0.35">
      <c r="A54" s="6">
        <f t="shared" si="0"/>
        <v>52</v>
      </c>
      <c r="B54" s="7" t="s">
        <v>197</v>
      </c>
      <c r="C54" s="6" t="s">
        <v>76</v>
      </c>
      <c r="D54" s="8">
        <v>654.6</v>
      </c>
      <c r="E54" s="9">
        <v>107.03</v>
      </c>
      <c r="F54" s="9">
        <v>654.6</v>
      </c>
      <c r="G54" s="10" t="s">
        <v>7</v>
      </c>
      <c r="H54" s="10">
        <v>0</v>
      </c>
      <c r="I54" s="11" t="s">
        <v>7</v>
      </c>
      <c r="J54" s="11">
        <v>0</v>
      </c>
    </row>
    <row r="55" spans="1:10" ht="15" thickBot="1" x14ac:dyDescent="0.35">
      <c r="A55" s="6">
        <f t="shared" si="0"/>
        <v>53</v>
      </c>
      <c r="B55" s="7" t="s">
        <v>249</v>
      </c>
      <c r="C55" s="6" t="s">
        <v>56</v>
      </c>
      <c r="D55" s="8">
        <v>479.23</v>
      </c>
      <c r="E55" s="9">
        <v>131.94</v>
      </c>
      <c r="F55" s="9">
        <v>479.23</v>
      </c>
      <c r="G55" s="10" t="s">
        <v>7</v>
      </c>
      <c r="H55" s="10">
        <v>0</v>
      </c>
      <c r="I55" s="11" t="s">
        <v>7</v>
      </c>
      <c r="J55" s="11">
        <v>0</v>
      </c>
    </row>
    <row r="56" spans="1:10" ht="15" thickBot="1" x14ac:dyDescent="0.35">
      <c r="A56" s="6">
        <f t="shared" si="0"/>
        <v>54</v>
      </c>
      <c r="B56" s="7" t="s">
        <v>19</v>
      </c>
      <c r="C56" s="6" t="str">
        <f>_xlfn.XLOOKUP(B56,'2016'!$B$3:$B$68,'2016'!$C$3:$C$68,"-")</f>
        <v>SWE</v>
      </c>
      <c r="D56" s="8">
        <v>474.51</v>
      </c>
      <c r="E56" s="9">
        <v>132.61000000000001</v>
      </c>
      <c r="F56" s="9">
        <v>474.51</v>
      </c>
      <c r="G56" s="10" t="s">
        <v>7</v>
      </c>
      <c r="H56" s="10">
        <v>0</v>
      </c>
      <c r="I56" s="11" t="s">
        <v>7</v>
      </c>
      <c r="J56" s="11">
        <v>0</v>
      </c>
    </row>
    <row r="57" spans="1:10" ht="15" thickBot="1" x14ac:dyDescent="0.35">
      <c r="A57" s="6">
        <f t="shared" si="0"/>
        <v>55</v>
      </c>
      <c r="B57" s="7" t="s">
        <v>109</v>
      </c>
      <c r="C57" s="6" t="str">
        <f>_xlfn.XLOOKUP(B57,'2016'!$B$3:$B$68,'2016'!$C$3:$C$68,"-")</f>
        <v>ITA</v>
      </c>
      <c r="D57" s="8">
        <v>453.5</v>
      </c>
      <c r="E57" s="9">
        <v>135.59</v>
      </c>
      <c r="F57" s="9">
        <v>453.5</v>
      </c>
      <c r="G57" s="10" t="s">
        <v>7</v>
      </c>
      <c r="H57" s="10">
        <v>0</v>
      </c>
      <c r="I57" s="11" t="s">
        <v>7</v>
      </c>
      <c r="J57" s="11">
        <v>0</v>
      </c>
    </row>
    <row r="58" spans="1:10" ht="15" thickBot="1" x14ac:dyDescent="0.35">
      <c r="A58" s="6">
        <f t="shared" si="0"/>
        <v>56</v>
      </c>
      <c r="B58" s="7" t="s">
        <v>87</v>
      </c>
      <c r="C58" s="6" t="str">
        <f>_xlfn.XLOOKUP(B58,'2016'!$B$3:$B$68,'2016'!$C$3:$C$68,"-")</f>
        <v>SWE</v>
      </c>
      <c r="D58" s="8">
        <v>442.27</v>
      </c>
      <c r="E58" s="9">
        <v>137.19</v>
      </c>
      <c r="F58" s="9">
        <v>442.27</v>
      </c>
      <c r="G58" s="10" t="s">
        <v>7</v>
      </c>
      <c r="H58" s="10">
        <v>0</v>
      </c>
      <c r="I58" s="11" t="s">
        <v>7</v>
      </c>
      <c r="J58" s="11">
        <v>0</v>
      </c>
    </row>
    <row r="59" spans="1:10" ht="15" thickBot="1" x14ac:dyDescent="0.35">
      <c r="A59" s="6">
        <f t="shared" si="0"/>
        <v>57</v>
      </c>
      <c r="B59" s="7" t="s">
        <v>102</v>
      </c>
      <c r="C59" s="6" t="str">
        <f>_xlfn.XLOOKUP(B59,'2016'!$B$3:$B$68,'2016'!$C$3:$C$68,"-")</f>
        <v>CZE</v>
      </c>
      <c r="D59" s="8">
        <v>429.99</v>
      </c>
      <c r="E59" s="9" t="s">
        <v>7</v>
      </c>
      <c r="F59" s="9">
        <v>0</v>
      </c>
      <c r="G59" s="10" t="s">
        <v>7</v>
      </c>
      <c r="H59" s="10">
        <v>0</v>
      </c>
      <c r="I59" s="11">
        <v>138.63999999999999</v>
      </c>
      <c r="J59" s="11">
        <v>429.99</v>
      </c>
    </row>
    <row r="60" spans="1:10" ht="15" thickBot="1" x14ac:dyDescent="0.35">
      <c r="A60" s="6">
        <f t="shared" si="0"/>
        <v>58</v>
      </c>
      <c r="B60" s="7" t="s">
        <v>115</v>
      </c>
      <c r="C60" s="6" t="str">
        <f>_xlfn.XLOOKUP(B60,'2016'!$B$3:$B$68,'2016'!$C$3:$C$68,"-")</f>
        <v>ITA</v>
      </c>
      <c r="D60" s="8">
        <v>305.11</v>
      </c>
      <c r="E60" s="9">
        <v>156.66999999999999</v>
      </c>
      <c r="F60" s="9">
        <v>305.11</v>
      </c>
      <c r="G60" s="10" t="s">
        <v>7</v>
      </c>
      <c r="H60" s="10">
        <v>0</v>
      </c>
      <c r="I60" s="11" t="s">
        <v>7</v>
      </c>
      <c r="J60" s="11">
        <v>0</v>
      </c>
    </row>
    <row r="61" spans="1:10" ht="15" thickBot="1" x14ac:dyDescent="0.35">
      <c r="A61" s="6">
        <f t="shared" si="0"/>
        <v>59</v>
      </c>
      <c r="B61" s="7" t="s">
        <v>523</v>
      </c>
      <c r="C61" s="6" t="s">
        <v>51</v>
      </c>
      <c r="D61" s="8">
        <v>217.68</v>
      </c>
      <c r="E61" s="9">
        <v>169.08</v>
      </c>
      <c r="F61" s="9">
        <v>217.68</v>
      </c>
      <c r="G61" s="10" t="s">
        <v>7</v>
      </c>
      <c r="H61" s="10">
        <v>0</v>
      </c>
      <c r="I61" s="11" t="s">
        <v>7</v>
      </c>
      <c r="J61" s="11">
        <v>0</v>
      </c>
    </row>
    <row r="62" spans="1:10" ht="15" thickBot="1" x14ac:dyDescent="0.35">
      <c r="A62" s="6">
        <f t="shared" si="0"/>
        <v>60</v>
      </c>
      <c r="B62" s="7" t="s">
        <v>187</v>
      </c>
      <c r="C62" s="6" t="s">
        <v>28</v>
      </c>
      <c r="D62" s="8">
        <v>196.86</v>
      </c>
      <c r="E62" s="9" t="s">
        <v>7</v>
      </c>
      <c r="F62" s="9">
        <v>0</v>
      </c>
      <c r="G62" s="10">
        <v>172.88</v>
      </c>
      <c r="H62" s="10">
        <v>196.86</v>
      </c>
      <c r="I62" s="11" t="s">
        <v>7</v>
      </c>
      <c r="J62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DEDE-CC7B-4DC2-9224-657E1906847C}">
  <sheetPr>
    <pageSetUpPr fitToPage="1"/>
  </sheetPr>
  <dimension ref="A1:N291"/>
  <sheetViews>
    <sheetView zoomScale="130" zoomScaleNormal="130" workbookViewId="0">
      <selection sqref="A1:XFD1"/>
    </sheetView>
  </sheetViews>
  <sheetFormatPr defaultRowHeight="14.4" x14ac:dyDescent="0.3"/>
  <cols>
    <col min="1" max="1" width="5" bestFit="1" customWidth="1"/>
    <col min="2" max="2" width="21.55468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  <col min="11" max="12" width="8.88671875" style="19"/>
  </cols>
  <sheetData>
    <row r="1" spans="1:14" ht="60" customHeight="1" thickBot="1" x14ac:dyDescent="0.35">
      <c r="A1" s="39" t="s">
        <v>439</v>
      </c>
      <c r="B1" s="40"/>
      <c r="C1" s="40"/>
      <c r="D1" s="40"/>
      <c r="E1" s="41" t="s">
        <v>440</v>
      </c>
      <c r="F1" s="53"/>
      <c r="G1" s="54" t="s">
        <v>190</v>
      </c>
      <c r="H1" s="55"/>
      <c r="I1" s="49" t="s">
        <v>362</v>
      </c>
      <c r="J1" s="50"/>
      <c r="K1" s="58" t="s">
        <v>415</v>
      </c>
      <c r="L1" s="59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7" t="s">
        <v>3</v>
      </c>
      <c r="L2" s="17" t="s">
        <v>4</v>
      </c>
    </row>
    <row r="3" spans="1:14" ht="15" thickBot="1" x14ac:dyDescent="0.35">
      <c r="A3" s="6">
        <v>1</v>
      </c>
      <c r="B3" s="7" t="s">
        <v>83</v>
      </c>
      <c r="C3" s="6" t="s">
        <v>17</v>
      </c>
      <c r="D3" s="8">
        <f>SUM(F3,H3,J3,L3)-MIN(F3,H3,J3,L3)</f>
        <v>2992.133319558975</v>
      </c>
      <c r="E3" s="9" t="s">
        <v>7</v>
      </c>
      <c r="F3" s="9">
        <v>0</v>
      </c>
      <c r="G3" s="10">
        <v>62.5</v>
      </c>
      <c r="H3" s="10">
        <v>993.21005489742845</v>
      </c>
      <c r="I3" s="11">
        <v>58.93</v>
      </c>
      <c r="J3" s="11">
        <v>1000</v>
      </c>
      <c r="K3" s="18">
        <v>60.84</v>
      </c>
      <c r="L3" s="18">
        <v>998.92326466154623</v>
      </c>
      <c r="N3" s="23"/>
    </row>
    <row r="4" spans="1:14" ht="15" thickBot="1" x14ac:dyDescent="0.35">
      <c r="A4" s="6">
        <v>2</v>
      </c>
      <c r="B4" s="7" t="s">
        <v>27</v>
      </c>
      <c r="C4" s="6" t="s">
        <v>28</v>
      </c>
      <c r="D4" s="8">
        <f t="shared" ref="D4:D67" si="0">SUM(F4,H4,J4,L4)-MIN(F4,H4,J4,L4)</f>
        <v>2953.8810772057541</v>
      </c>
      <c r="E4" s="9">
        <v>63.96</v>
      </c>
      <c r="F4" s="9">
        <v>982.09644816632965</v>
      </c>
      <c r="G4" s="10">
        <v>63.26</v>
      </c>
      <c r="H4" s="10">
        <v>987.7203120485409</v>
      </c>
      <c r="I4" s="11">
        <v>64.84</v>
      </c>
      <c r="J4" s="11">
        <v>958.10590486992282</v>
      </c>
      <c r="K4" s="18">
        <v>62.91</v>
      </c>
      <c r="L4" s="18">
        <v>984.06431699088364</v>
      </c>
    </row>
    <row r="5" spans="1:14" ht="15" thickBot="1" x14ac:dyDescent="0.35">
      <c r="A5" s="6">
        <f>A4+1</f>
        <v>3</v>
      </c>
      <c r="B5" s="7" t="s">
        <v>441</v>
      </c>
      <c r="C5" s="6" t="s">
        <v>12</v>
      </c>
      <c r="D5" s="8">
        <f t="shared" si="0"/>
        <v>2941.3188648933165</v>
      </c>
      <c r="E5" s="9">
        <v>63.74</v>
      </c>
      <c r="F5" s="9">
        <v>983.68466647415528</v>
      </c>
      <c r="G5" s="10">
        <v>64.010000000000005</v>
      </c>
      <c r="H5" s="10">
        <v>982.30280265819124</v>
      </c>
      <c r="I5" s="11">
        <v>62.41</v>
      </c>
      <c r="J5" s="11">
        <v>975.33139576096983</v>
      </c>
      <c r="K5" s="18">
        <v>119.37</v>
      </c>
      <c r="L5" s="18">
        <v>578.78113559687029</v>
      </c>
    </row>
    <row r="6" spans="1:14" ht="15" thickBot="1" x14ac:dyDescent="0.35">
      <c r="A6" s="6">
        <f t="shared" ref="A6:A69" si="1">A5+1</f>
        <v>4</v>
      </c>
      <c r="B6" s="7" t="s">
        <v>187</v>
      </c>
      <c r="C6" s="6" t="s">
        <v>28</v>
      </c>
      <c r="D6" s="8">
        <f t="shared" si="0"/>
        <v>2940.1349829121882</v>
      </c>
      <c r="E6" s="9">
        <v>65.44</v>
      </c>
      <c r="F6" s="9">
        <v>971.41207045913939</v>
      </c>
      <c r="G6" s="10">
        <v>65.89</v>
      </c>
      <c r="H6" s="10">
        <v>968.72291245304825</v>
      </c>
      <c r="I6" s="11">
        <v>64.930000000000007</v>
      </c>
      <c r="J6" s="11">
        <v>957.4679237258099</v>
      </c>
      <c r="K6" s="18">
        <v>60.69</v>
      </c>
      <c r="L6" s="18">
        <v>1000</v>
      </c>
    </row>
    <row r="7" spans="1:14" ht="15" thickBot="1" x14ac:dyDescent="0.35">
      <c r="A7" s="6">
        <f t="shared" si="1"/>
        <v>5</v>
      </c>
      <c r="B7" s="7" t="s">
        <v>267</v>
      </c>
      <c r="C7" s="6" t="s">
        <v>17</v>
      </c>
      <c r="D7" s="8">
        <f t="shared" si="0"/>
        <v>2929.9692041532639</v>
      </c>
      <c r="E7" s="9" t="s">
        <v>7</v>
      </c>
      <c r="F7" s="9">
        <v>0</v>
      </c>
      <c r="G7" s="10">
        <v>64.92</v>
      </c>
      <c r="H7" s="10">
        <v>975.72955793123356</v>
      </c>
      <c r="I7" s="11">
        <v>64.150000000000006</v>
      </c>
      <c r="J7" s="11">
        <v>962.99709364145463</v>
      </c>
      <c r="K7" s="18">
        <v>61.91</v>
      </c>
      <c r="L7" s="18">
        <v>991.24255258057565</v>
      </c>
    </row>
    <row r="8" spans="1:14" ht="15" thickBot="1" x14ac:dyDescent="0.35">
      <c r="A8" s="6">
        <f t="shared" si="1"/>
        <v>6</v>
      </c>
      <c r="B8" s="7" t="s">
        <v>442</v>
      </c>
      <c r="C8" s="6" t="s">
        <v>12</v>
      </c>
      <c r="D8" s="8">
        <f t="shared" si="0"/>
        <v>2912.4382063376515</v>
      </c>
      <c r="E8" s="9">
        <v>64.36</v>
      </c>
      <c r="F8" s="9">
        <v>979.20877851573778</v>
      </c>
      <c r="G8" s="10">
        <v>63.63</v>
      </c>
      <c r="H8" s="10">
        <v>985.04767408263513</v>
      </c>
      <c r="I8" s="11">
        <v>66.239999999999995</v>
      </c>
      <c r="J8" s="11">
        <v>948.18175373927841</v>
      </c>
      <c r="K8" s="18" t="s">
        <v>7</v>
      </c>
      <c r="L8" s="18">
        <v>0</v>
      </c>
    </row>
    <row r="9" spans="1:14" ht="15" thickBot="1" x14ac:dyDescent="0.35">
      <c r="A9" s="6">
        <f t="shared" si="1"/>
        <v>7</v>
      </c>
      <c r="B9" s="7" t="s">
        <v>89</v>
      </c>
      <c r="C9" s="6" t="s">
        <v>28</v>
      </c>
      <c r="D9" s="8">
        <f t="shared" si="0"/>
        <v>2904.8381404641491</v>
      </c>
      <c r="E9" s="9">
        <v>66.03</v>
      </c>
      <c r="F9" s="9">
        <v>967.15275772451628</v>
      </c>
      <c r="G9" s="10">
        <v>64.23</v>
      </c>
      <c r="H9" s="10">
        <v>980.71366657035514</v>
      </c>
      <c r="I9" s="11">
        <v>65</v>
      </c>
      <c r="J9" s="11">
        <v>956.97171616927767</v>
      </c>
      <c r="K9" s="18">
        <v>119.56</v>
      </c>
      <c r="L9" s="18">
        <v>577.41727083482874</v>
      </c>
    </row>
    <row r="10" spans="1:14" ht="15" thickBot="1" x14ac:dyDescent="0.35">
      <c r="A10" s="6">
        <f t="shared" si="1"/>
        <v>8</v>
      </c>
      <c r="B10" s="7" t="s">
        <v>88</v>
      </c>
      <c r="C10" s="6" t="s">
        <v>9</v>
      </c>
      <c r="D10" s="8">
        <f t="shared" si="0"/>
        <v>2871.3882571133754</v>
      </c>
      <c r="E10" s="9" t="s">
        <v>7</v>
      </c>
      <c r="F10" s="9">
        <v>0</v>
      </c>
      <c r="G10" s="10">
        <v>65.03</v>
      </c>
      <c r="H10" s="10">
        <v>974.93498988731585</v>
      </c>
      <c r="I10" s="11">
        <v>68.14</v>
      </c>
      <c r="J10" s="11">
        <v>934.71326291911816</v>
      </c>
      <c r="K10" s="18">
        <v>66.02</v>
      </c>
      <c r="L10" s="18">
        <v>961.7400043069415</v>
      </c>
    </row>
    <row r="11" spans="1:14" ht="15" thickBot="1" x14ac:dyDescent="0.35">
      <c r="A11" s="6">
        <f t="shared" si="1"/>
        <v>9</v>
      </c>
      <c r="B11" s="7" t="s">
        <v>185</v>
      </c>
      <c r="C11" s="6" t="s">
        <v>28</v>
      </c>
      <c r="D11" s="8">
        <f t="shared" si="0"/>
        <v>2839.3724691644343</v>
      </c>
      <c r="E11" s="9">
        <v>69.91</v>
      </c>
      <c r="F11" s="9">
        <v>939.14236211377408</v>
      </c>
      <c r="G11" s="10" t="s">
        <v>7</v>
      </c>
      <c r="H11" s="10">
        <v>0</v>
      </c>
      <c r="I11" s="11">
        <v>67.03</v>
      </c>
      <c r="J11" s="11">
        <v>942.58169702984344</v>
      </c>
      <c r="K11" s="18">
        <v>66.59</v>
      </c>
      <c r="L11" s="18">
        <v>957.64841002081687</v>
      </c>
    </row>
    <row r="12" spans="1:14" ht="15" thickBot="1" x14ac:dyDescent="0.35">
      <c r="A12" s="6">
        <f t="shared" si="1"/>
        <v>10</v>
      </c>
      <c r="B12" s="7" t="s">
        <v>87</v>
      </c>
      <c r="C12" s="6" t="s">
        <v>15</v>
      </c>
      <c r="D12" s="8">
        <f t="shared" si="0"/>
        <v>2815.6034760438943</v>
      </c>
      <c r="E12" s="9" t="s">
        <v>7</v>
      </c>
      <c r="F12" s="9">
        <v>0</v>
      </c>
      <c r="G12" s="10">
        <v>70.02</v>
      </c>
      <c r="H12" s="10">
        <v>938.8904940768565</v>
      </c>
      <c r="I12" s="11">
        <v>68.94</v>
      </c>
      <c r="J12" s="11">
        <v>929.04231941589285</v>
      </c>
      <c r="K12" s="18">
        <v>67.98</v>
      </c>
      <c r="L12" s="18">
        <v>947.67066255114469</v>
      </c>
    </row>
    <row r="13" spans="1:14" ht="15" thickBot="1" x14ac:dyDescent="0.35">
      <c r="A13" s="6">
        <f t="shared" si="1"/>
        <v>11</v>
      </c>
      <c r="B13" s="7" t="s">
        <v>39</v>
      </c>
      <c r="C13" s="6" t="s">
        <v>17</v>
      </c>
      <c r="D13" s="8">
        <f t="shared" si="0"/>
        <v>2745.5095383180042</v>
      </c>
      <c r="E13" s="9" t="s">
        <v>7</v>
      </c>
      <c r="F13" s="9">
        <v>0</v>
      </c>
      <c r="G13" s="10">
        <v>65.75</v>
      </c>
      <c r="H13" s="10">
        <v>969.73418087258017</v>
      </c>
      <c r="I13" s="11">
        <v>89.65</v>
      </c>
      <c r="J13" s="11">
        <v>782.23576947614663</v>
      </c>
      <c r="K13" s="18">
        <v>61.59</v>
      </c>
      <c r="L13" s="18">
        <v>993.53958796927714</v>
      </c>
    </row>
    <row r="14" spans="1:14" ht="15" thickBot="1" x14ac:dyDescent="0.35">
      <c r="A14" s="6">
        <f t="shared" si="1"/>
        <v>12</v>
      </c>
      <c r="B14" s="7" t="s">
        <v>425</v>
      </c>
      <c r="C14" s="6" t="s">
        <v>9</v>
      </c>
      <c r="D14" s="8">
        <f t="shared" si="0"/>
        <v>2704.149493106941</v>
      </c>
      <c r="E14" s="9" t="s">
        <v>7</v>
      </c>
      <c r="F14" s="9">
        <v>0</v>
      </c>
      <c r="G14" s="10">
        <v>94.03</v>
      </c>
      <c r="H14" s="10">
        <v>765.45796012713095</v>
      </c>
      <c r="I14" s="11">
        <v>64.47</v>
      </c>
      <c r="J14" s="11">
        <v>960.72871624016454</v>
      </c>
      <c r="K14" s="18">
        <v>63.76</v>
      </c>
      <c r="L14" s="18">
        <v>977.9628167396454</v>
      </c>
    </row>
    <row r="15" spans="1:14" ht="15" thickBot="1" x14ac:dyDescent="0.35">
      <c r="A15" s="6">
        <f t="shared" si="1"/>
        <v>13</v>
      </c>
      <c r="B15" s="7" t="s">
        <v>23</v>
      </c>
      <c r="C15" s="6" t="s">
        <v>12</v>
      </c>
      <c r="D15" s="8">
        <f t="shared" si="0"/>
        <v>2684.3114185734535</v>
      </c>
      <c r="E15" s="9">
        <v>61.48</v>
      </c>
      <c r="F15" s="9">
        <v>999.99999999999989</v>
      </c>
      <c r="G15" s="10">
        <v>94.75</v>
      </c>
      <c r="H15" s="10">
        <v>760.25715111239526</v>
      </c>
      <c r="I15" s="11">
        <v>147.76</v>
      </c>
      <c r="J15" s="11">
        <v>370.31261076061537</v>
      </c>
      <c r="K15" s="18">
        <v>71.27</v>
      </c>
      <c r="L15" s="18">
        <v>924.0542674610582</v>
      </c>
    </row>
    <row r="16" spans="1:14" ht="15" thickBot="1" x14ac:dyDescent="0.35">
      <c r="A16" s="6">
        <f t="shared" si="1"/>
        <v>14</v>
      </c>
      <c r="B16" s="7" t="s">
        <v>8</v>
      </c>
      <c r="C16" s="6" t="s">
        <v>9</v>
      </c>
      <c r="D16" s="8">
        <f t="shared" si="0"/>
        <v>2678.8056004982532</v>
      </c>
      <c r="E16" s="9" t="s">
        <v>7</v>
      </c>
      <c r="F16" s="9">
        <v>0</v>
      </c>
      <c r="G16" s="10">
        <v>68.03</v>
      </c>
      <c r="H16" s="10">
        <v>953.26495232591742</v>
      </c>
      <c r="I16" s="11">
        <v>66.55</v>
      </c>
      <c r="J16" s="11">
        <v>945.98426313177856</v>
      </c>
      <c r="K16" s="18">
        <v>91.4</v>
      </c>
      <c r="L16" s="18">
        <v>779.55638504055707</v>
      </c>
    </row>
    <row r="17" spans="1:12" ht="15" thickBot="1" x14ac:dyDescent="0.35">
      <c r="A17" s="6">
        <f t="shared" si="1"/>
        <v>15</v>
      </c>
      <c r="B17" s="7" t="s">
        <v>11</v>
      </c>
      <c r="C17" s="6" t="s">
        <v>12</v>
      </c>
      <c r="D17" s="8">
        <f t="shared" si="0"/>
        <v>2579.1874879138836</v>
      </c>
      <c r="E17" s="9">
        <v>116.02</v>
      </c>
      <c r="F17" s="9">
        <v>606.26624314178457</v>
      </c>
      <c r="G17" s="10">
        <v>61.56</v>
      </c>
      <c r="H17" s="10">
        <v>1000</v>
      </c>
      <c r="I17" s="11">
        <v>62.75</v>
      </c>
      <c r="J17" s="11">
        <v>972.92124477209904</v>
      </c>
      <c r="K17" s="18" t="s">
        <v>7</v>
      </c>
      <c r="L17" s="18">
        <v>0</v>
      </c>
    </row>
    <row r="18" spans="1:12" ht="15" thickBot="1" x14ac:dyDescent="0.35">
      <c r="A18" s="6">
        <f t="shared" si="1"/>
        <v>16</v>
      </c>
      <c r="B18" s="7" t="s">
        <v>35</v>
      </c>
      <c r="C18" s="6" t="s">
        <v>12</v>
      </c>
      <c r="D18" s="8">
        <f t="shared" si="0"/>
        <v>2534.9690005494695</v>
      </c>
      <c r="E18" s="9">
        <v>118.94</v>
      </c>
      <c r="F18" s="9">
        <v>585.18625469246319</v>
      </c>
      <c r="G18" s="10">
        <v>65.66</v>
      </c>
      <c r="H18" s="10">
        <v>970.38428199942211</v>
      </c>
      <c r="I18" s="11">
        <v>121.85</v>
      </c>
      <c r="J18" s="11">
        <v>553.98029347132626</v>
      </c>
      <c r="K18" s="18">
        <v>63.56</v>
      </c>
      <c r="L18" s="18">
        <v>979.39846385758381</v>
      </c>
    </row>
    <row r="19" spans="1:12" ht="15" thickBot="1" x14ac:dyDescent="0.35">
      <c r="A19" s="6">
        <f t="shared" si="1"/>
        <v>17</v>
      </c>
      <c r="B19" s="7" t="s">
        <v>102</v>
      </c>
      <c r="C19" s="6" t="s">
        <v>9</v>
      </c>
      <c r="D19" s="8">
        <f t="shared" si="0"/>
        <v>2511.9704773643766</v>
      </c>
      <c r="E19" s="9" t="s">
        <v>7</v>
      </c>
      <c r="F19" s="9">
        <v>0</v>
      </c>
      <c r="G19" s="10">
        <v>79.3</v>
      </c>
      <c r="H19" s="10">
        <v>871.85784455359726</v>
      </c>
      <c r="I19" s="11">
        <v>96.93</v>
      </c>
      <c r="J19" s="11">
        <v>730.63018359679597</v>
      </c>
      <c r="K19" s="18">
        <v>73.3</v>
      </c>
      <c r="L19" s="18">
        <v>909.48244921398316</v>
      </c>
    </row>
    <row r="20" spans="1:12" ht="15" thickBot="1" x14ac:dyDescent="0.35">
      <c r="A20" s="6">
        <f t="shared" si="1"/>
        <v>18</v>
      </c>
      <c r="B20" s="7" t="s">
        <v>10</v>
      </c>
      <c r="C20" s="6" t="s">
        <v>9</v>
      </c>
      <c r="D20" s="8">
        <f t="shared" si="0"/>
        <v>2494.9521959141466</v>
      </c>
      <c r="E20" s="9" t="s">
        <v>7</v>
      </c>
      <c r="F20" s="9">
        <v>0</v>
      </c>
      <c r="G20" s="10">
        <v>94.24</v>
      </c>
      <c r="H20" s="10">
        <v>763.94105749783296</v>
      </c>
      <c r="I20" s="11">
        <v>93.97</v>
      </c>
      <c r="J20" s="11">
        <v>751.61267455872974</v>
      </c>
      <c r="K20" s="18">
        <v>63.56</v>
      </c>
      <c r="L20" s="18">
        <v>979.39846385758381</v>
      </c>
    </row>
    <row r="21" spans="1:12" ht="15" thickBot="1" x14ac:dyDescent="0.35">
      <c r="A21" s="6">
        <f t="shared" si="1"/>
        <v>19</v>
      </c>
      <c r="B21" s="7" t="s">
        <v>203</v>
      </c>
      <c r="C21" s="6" t="s">
        <v>12</v>
      </c>
      <c r="D21" s="8">
        <f t="shared" si="0"/>
        <v>2491.4237713226257</v>
      </c>
      <c r="E21" s="9">
        <v>95.7</v>
      </c>
      <c r="F21" s="9">
        <v>752.95986139185675</v>
      </c>
      <c r="G21" s="10">
        <v>94.75</v>
      </c>
      <c r="H21" s="10">
        <v>760.25715111239526</v>
      </c>
      <c r="I21" s="11">
        <v>92.5</v>
      </c>
      <c r="J21" s="11">
        <v>762.03303324590638</v>
      </c>
      <c r="K21" s="18">
        <v>64.989999999999995</v>
      </c>
      <c r="L21" s="18">
        <v>969.13358696432419</v>
      </c>
    </row>
    <row r="22" spans="1:12" ht="15" thickBot="1" x14ac:dyDescent="0.35">
      <c r="A22" s="6">
        <f t="shared" si="1"/>
        <v>20</v>
      </c>
      <c r="B22" s="7" t="s">
        <v>54</v>
      </c>
      <c r="C22" s="6" t="s">
        <v>28</v>
      </c>
      <c r="D22" s="8">
        <f t="shared" si="0"/>
        <v>2475.5306316540491</v>
      </c>
      <c r="E22" s="9">
        <v>64.599999999999994</v>
      </c>
      <c r="F22" s="9">
        <v>977.47617672538252</v>
      </c>
      <c r="G22" s="10" t="s">
        <v>7</v>
      </c>
      <c r="H22" s="10">
        <v>0</v>
      </c>
      <c r="I22" s="11">
        <v>96.92</v>
      </c>
      <c r="J22" s="11">
        <v>730.70107039058632</v>
      </c>
      <c r="K22" s="18">
        <v>93.1</v>
      </c>
      <c r="L22" s="18">
        <v>767.35338453808049</v>
      </c>
    </row>
    <row r="23" spans="1:12" ht="15" thickBot="1" x14ac:dyDescent="0.35">
      <c r="A23" s="6">
        <f t="shared" si="1"/>
        <v>21</v>
      </c>
      <c r="B23" s="7" t="s">
        <v>416</v>
      </c>
      <c r="C23" s="6" t="s">
        <v>15</v>
      </c>
      <c r="D23" s="8">
        <f t="shared" si="0"/>
        <v>2371.1854545065275</v>
      </c>
      <c r="E23" s="9" t="s">
        <v>7</v>
      </c>
      <c r="F23" s="9">
        <v>0</v>
      </c>
      <c r="G23" s="10">
        <v>74.239999999999995</v>
      </c>
      <c r="H23" s="10">
        <v>908.40797457382257</v>
      </c>
      <c r="I23" s="11">
        <v>73.319999999999993</v>
      </c>
      <c r="J23" s="11">
        <v>897.99390373573408</v>
      </c>
      <c r="K23" s="18">
        <v>121.32</v>
      </c>
      <c r="L23" s="18">
        <v>564.78357619697078</v>
      </c>
    </row>
    <row r="24" spans="1:12" ht="15" thickBot="1" x14ac:dyDescent="0.35">
      <c r="A24" s="6">
        <f t="shared" si="1"/>
        <v>22</v>
      </c>
      <c r="B24" s="7" t="s">
        <v>188</v>
      </c>
      <c r="C24" s="6" t="s">
        <v>17</v>
      </c>
      <c r="D24" s="8">
        <f t="shared" si="0"/>
        <v>2296.5988845051702</v>
      </c>
      <c r="E24" s="9" t="s">
        <v>7</v>
      </c>
      <c r="F24" s="9">
        <v>0</v>
      </c>
      <c r="G24" s="10">
        <v>94.8</v>
      </c>
      <c r="H24" s="10">
        <v>759.89598381970529</v>
      </c>
      <c r="I24" s="11">
        <v>65.989999999999995</v>
      </c>
      <c r="J24" s="11">
        <v>949.95392358403637</v>
      </c>
      <c r="K24" s="18">
        <v>118.26</v>
      </c>
      <c r="L24" s="18">
        <v>586.74897710142841</v>
      </c>
    </row>
    <row r="25" spans="1:12" ht="15" thickBot="1" x14ac:dyDescent="0.35">
      <c r="A25" s="6">
        <f t="shared" si="1"/>
        <v>23</v>
      </c>
      <c r="B25" s="7" t="s">
        <v>363</v>
      </c>
      <c r="C25" s="6" t="s">
        <v>12</v>
      </c>
      <c r="D25" s="8">
        <f t="shared" si="0"/>
        <v>2268.6542873594353</v>
      </c>
      <c r="E25" s="9">
        <v>94.08</v>
      </c>
      <c r="F25" s="9">
        <v>764.65492347675422</v>
      </c>
      <c r="G25" s="10">
        <v>123.19</v>
      </c>
      <c r="H25" s="10">
        <v>554.82519503033802</v>
      </c>
      <c r="I25" s="11">
        <v>66.099999999999994</v>
      </c>
      <c r="J25" s="11">
        <v>949.17416885234286</v>
      </c>
      <c r="K25" s="18" t="s">
        <v>7</v>
      </c>
      <c r="L25" s="18">
        <v>0</v>
      </c>
    </row>
    <row r="26" spans="1:12" ht="15" thickBot="1" x14ac:dyDescent="0.35">
      <c r="A26" s="6">
        <f t="shared" si="1"/>
        <v>24</v>
      </c>
      <c r="B26" s="7" t="s">
        <v>40</v>
      </c>
      <c r="C26" s="6" t="s">
        <v>41</v>
      </c>
      <c r="D26" s="8">
        <f t="shared" si="0"/>
        <v>2188.5689014567911</v>
      </c>
      <c r="E26" s="9">
        <v>97.66</v>
      </c>
      <c r="F26" s="9">
        <v>738.81028010395607</v>
      </c>
      <c r="G26" s="10">
        <v>126.44</v>
      </c>
      <c r="H26" s="10">
        <v>531.34932100548974</v>
      </c>
      <c r="I26" s="11">
        <v>70.44</v>
      </c>
      <c r="J26" s="11">
        <v>918.40930034734538</v>
      </c>
      <c r="K26" s="18" t="s">
        <v>7</v>
      </c>
      <c r="L26" s="18">
        <v>0</v>
      </c>
    </row>
    <row r="27" spans="1:12" ht="15" thickBot="1" x14ac:dyDescent="0.35">
      <c r="A27" s="6">
        <f t="shared" si="1"/>
        <v>25</v>
      </c>
      <c r="B27" s="7" t="s">
        <v>251</v>
      </c>
      <c r="C27" s="6" t="s">
        <v>17</v>
      </c>
      <c r="D27" s="8">
        <f t="shared" si="0"/>
        <v>2131.7457006556915</v>
      </c>
      <c r="E27" s="9" t="s">
        <v>7</v>
      </c>
      <c r="F27" s="9">
        <v>0</v>
      </c>
      <c r="G27" s="10">
        <v>65.66</v>
      </c>
      <c r="H27" s="10">
        <v>970.38428199942211</v>
      </c>
      <c r="I27" s="11">
        <v>173.49</v>
      </c>
      <c r="J27" s="11">
        <v>187.92089033812996</v>
      </c>
      <c r="K27" s="18">
        <v>64.39</v>
      </c>
      <c r="L27" s="18">
        <v>973.4405283181394</v>
      </c>
    </row>
    <row r="28" spans="1:12" ht="15" thickBot="1" x14ac:dyDescent="0.35">
      <c r="A28" s="6">
        <f t="shared" si="1"/>
        <v>26</v>
      </c>
      <c r="B28" s="7" t="s">
        <v>13</v>
      </c>
      <c r="C28" s="6" t="s">
        <v>12</v>
      </c>
      <c r="D28" s="8">
        <f t="shared" si="0"/>
        <v>2027.4173071282892</v>
      </c>
      <c r="E28" s="9">
        <v>146.12</v>
      </c>
      <c r="F28" s="9">
        <v>388.9691019347386</v>
      </c>
      <c r="G28" s="10">
        <v>149.87</v>
      </c>
      <c r="H28" s="10">
        <v>362.1063276509679</v>
      </c>
      <c r="I28" s="11">
        <v>96.78</v>
      </c>
      <c r="J28" s="11">
        <v>731.69348550365066</v>
      </c>
      <c r="K28" s="18">
        <v>73.680000000000007</v>
      </c>
      <c r="L28" s="18">
        <v>906.75471968990018</v>
      </c>
    </row>
    <row r="29" spans="1:12" ht="15" thickBot="1" x14ac:dyDescent="0.35">
      <c r="A29" s="6">
        <f t="shared" si="1"/>
        <v>27</v>
      </c>
      <c r="B29" s="7" t="s">
        <v>84</v>
      </c>
      <c r="C29" s="6" t="s">
        <v>15</v>
      </c>
      <c r="D29" s="8">
        <f t="shared" si="0"/>
        <v>2016.4131563938054</v>
      </c>
      <c r="E29" s="9" t="s">
        <v>7</v>
      </c>
      <c r="F29" s="9">
        <v>0</v>
      </c>
      <c r="G29" s="10">
        <v>121.5</v>
      </c>
      <c r="H29" s="10">
        <v>567.03264952325924</v>
      </c>
      <c r="I29" s="11">
        <v>97.66</v>
      </c>
      <c r="J29" s="11">
        <v>725.45544765010277</v>
      </c>
      <c r="K29" s="18">
        <v>99.15</v>
      </c>
      <c r="L29" s="18">
        <v>723.92505922044359</v>
      </c>
    </row>
    <row r="30" spans="1:12" ht="15" thickBot="1" x14ac:dyDescent="0.35">
      <c r="A30" s="6">
        <f t="shared" si="1"/>
        <v>28</v>
      </c>
      <c r="B30" s="7" t="s">
        <v>97</v>
      </c>
      <c r="C30" s="6" t="s">
        <v>6</v>
      </c>
      <c r="D30" s="8">
        <f t="shared" si="0"/>
        <v>1939.8789759418864</v>
      </c>
      <c r="E30" s="9" t="s">
        <v>7</v>
      </c>
      <c r="F30" s="9">
        <v>0</v>
      </c>
      <c r="G30" s="10">
        <v>119.7</v>
      </c>
      <c r="H30" s="10">
        <v>580.03467206009827</v>
      </c>
      <c r="I30" s="11">
        <v>146.29</v>
      </c>
      <c r="J30" s="11">
        <v>380.73296944779196</v>
      </c>
      <c r="K30" s="18">
        <v>63.6</v>
      </c>
      <c r="L30" s="18">
        <v>979.11133443399615</v>
      </c>
    </row>
    <row r="31" spans="1:12" ht="15" thickBot="1" x14ac:dyDescent="0.35">
      <c r="A31" s="6">
        <f t="shared" si="1"/>
        <v>29</v>
      </c>
      <c r="B31" s="7" t="s">
        <v>317</v>
      </c>
      <c r="C31" s="6" t="s">
        <v>15</v>
      </c>
      <c r="D31" s="8">
        <f t="shared" si="0"/>
        <v>1907.429973677798</v>
      </c>
      <c r="E31" s="9" t="s">
        <v>7</v>
      </c>
      <c r="F31" s="9">
        <v>0</v>
      </c>
      <c r="G31" s="10">
        <v>70.459999999999994</v>
      </c>
      <c r="H31" s="10">
        <v>935.71222190118476</v>
      </c>
      <c r="I31" s="11" t="s">
        <v>7</v>
      </c>
      <c r="J31" s="11">
        <v>0</v>
      </c>
      <c r="K31" s="18">
        <v>64.63</v>
      </c>
      <c r="L31" s="18">
        <v>971.71775177661334</v>
      </c>
    </row>
    <row r="32" spans="1:12" ht="15" thickBot="1" x14ac:dyDescent="0.35">
      <c r="A32" s="6">
        <f t="shared" si="1"/>
        <v>30</v>
      </c>
      <c r="B32" s="7" t="s">
        <v>293</v>
      </c>
      <c r="C32" s="6" t="s">
        <v>41</v>
      </c>
      <c r="D32" s="8">
        <f t="shared" si="0"/>
        <v>1901.6670726459784</v>
      </c>
      <c r="E32" s="9" t="s">
        <v>7</v>
      </c>
      <c r="F32" s="9">
        <v>0</v>
      </c>
      <c r="G32" s="10">
        <v>66.92</v>
      </c>
      <c r="H32" s="10">
        <v>961.28286622363464</v>
      </c>
      <c r="I32" s="11">
        <v>67.34</v>
      </c>
      <c r="J32" s="11">
        <v>940.3842064223436</v>
      </c>
      <c r="K32" s="18" t="s">
        <v>7</v>
      </c>
      <c r="L32" s="18">
        <v>0</v>
      </c>
    </row>
    <row r="33" spans="1:12" ht="15" thickBot="1" x14ac:dyDescent="0.35">
      <c r="A33" s="6">
        <f t="shared" si="1"/>
        <v>31</v>
      </c>
      <c r="B33" s="7" t="s">
        <v>33</v>
      </c>
      <c r="C33" s="6" t="s">
        <v>15</v>
      </c>
      <c r="D33" s="8">
        <f t="shared" si="0"/>
        <v>1875.0015181980903</v>
      </c>
      <c r="E33" s="9" t="s">
        <v>7</v>
      </c>
      <c r="F33" s="9">
        <v>0</v>
      </c>
      <c r="G33" s="10">
        <v>67.010000000000005</v>
      </c>
      <c r="H33" s="10">
        <v>960.63276509679281</v>
      </c>
      <c r="I33" s="11">
        <v>71.010000000000005</v>
      </c>
      <c r="J33" s="11">
        <v>914.36875310129733</v>
      </c>
      <c r="K33" s="18" t="s">
        <v>7</v>
      </c>
      <c r="L33" s="18">
        <v>0</v>
      </c>
    </row>
    <row r="34" spans="1:12" ht="15" thickBot="1" x14ac:dyDescent="0.35">
      <c r="A34" s="6">
        <f t="shared" si="1"/>
        <v>32</v>
      </c>
      <c r="B34" s="7" t="s">
        <v>211</v>
      </c>
      <c r="C34" s="6" t="s">
        <v>26</v>
      </c>
      <c r="D34" s="8">
        <f t="shared" si="0"/>
        <v>1849.7606352269804</v>
      </c>
      <c r="E34" s="9" t="s">
        <v>7</v>
      </c>
      <c r="F34" s="9">
        <v>0</v>
      </c>
      <c r="G34" s="10">
        <v>177</v>
      </c>
      <c r="H34" s="10">
        <v>166.13695463738804</v>
      </c>
      <c r="I34" s="11">
        <v>69.8</v>
      </c>
      <c r="J34" s="11">
        <v>922.94605514992554</v>
      </c>
      <c r="K34" s="18">
        <v>94.03</v>
      </c>
      <c r="L34" s="18">
        <v>760.67762543966694</v>
      </c>
    </row>
    <row r="35" spans="1:12" ht="15" thickBot="1" x14ac:dyDescent="0.35">
      <c r="A35" s="6">
        <f t="shared" si="1"/>
        <v>33</v>
      </c>
      <c r="B35" s="7" t="s">
        <v>236</v>
      </c>
      <c r="C35" s="6" t="s">
        <v>12</v>
      </c>
      <c r="D35" s="8">
        <f t="shared" si="0"/>
        <v>1810.9853535549696</v>
      </c>
      <c r="E35" s="9" t="s">
        <v>7</v>
      </c>
      <c r="F35" s="9">
        <v>0</v>
      </c>
      <c r="G35" s="10" t="s">
        <v>7</v>
      </c>
      <c r="H35" s="10">
        <v>0</v>
      </c>
      <c r="I35" s="11">
        <v>74.83</v>
      </c>
      <c r="J35" s="11">
        <v>887.28999787339626</v>
      </c>
      <c r="K35" s="18">
        <v>71.319999999999993</v>
      </c>
      <c r="L35" s="18">
        <v>923.69535568157346</v>
      </c>
    </row>
    <row r="36" spans="1:12" ht="15" thickBot="1" x14ac:dyDescent="0.35">
      <c r="A36" s="6">
        <f t="shared" si="1"/>
        <v>34</v>
      </c>
      <c r="B36" s="7" t="s">
        <v>204</v>
      </c>
      <c r="C36" s="6" t="s">
        <v>26</v>
      </c>
      <c r="D36" s="8">
        <f t="shared" si="0"/>
        <v>1734.6862682759051</v>
      </c>
      <c r="E36" s="9" t="s">
        <v>7</v>
      </c>
      <c r="F36" s="9">
        <v>0</v>
      </c>
      <c r="G36" s="10">
        <v>66.47</v>
      </c>
      <c r="H36" s="10">
        <v>964.5333718578446</v>
      </c>
      <c r="I36" s="11" t="s">
        <v>7</v>
      </c>
      <c r="J36" s="11">
        <v>0</v>
      </c>
      <c r="K36" s="18">
        <v>92.71</v>
      </c>
      <c r="L36" s="18">
        <v>770.15289641806044</v>
      </c>
    </row>
    <row r="37" spans="1:12" ht="15" thickBot="1" x14ac:dyDescent="0.35">
      <c r="A37" s="6">
        <f t="shared" si="1"/>
        <v>35</v>
      </c>
      <c r="B37" s="7" t="s">
        <v>237</v>
      </c>
      <c r="C37" s="6" t="s">
        <v>9</v>
      </c>
      <c r="D37" s="8">
        <f t="shared" si="0"/>
        <v>1727.7032045771634</v>
      </c>
      <c r="E37" s="9" t="s">
        <v>7</v>
      </c>
      <c r="F37" s="9">
        <v>0</v>
      </c>
      <c r="G37" s="10">
        <v>95.56</v>
      </c>
      <c r="H37" s="10">
        <v>754.40624097081775</v>
      </c>
      <c r="I37" s="11" t="s">
        <v>7</v>
      </c>
      <c r="J37" s="11">
        <v>0</v>
      </c>
      <c r="K37" s="18">
        <v>64.41</v>
      </c>
      <c r="L37" s="18">
        <v>973.29696360634557</v>
      </c>
    </row>
    <row r="38" spans="1:12" ht="15" thickBot="1" x14ac:dyDescent="0.35">
      <c r="A38" s="6">
        <f t="shared" si="1"/>
        <v>36</v>
      </c>
      <c r="B38" s="7" t="s">
        <v>42</v>
      </c>
      <c r="C38" s="6" t="s">
        <v>17</v>
      </c>
      <c r="D38" s="8">
        <f t="shared" si="0"/>
        <v>1713.1067452989873</v>
      </c>
      <c r="E38" s="9" t="s">
        <v>7</v>
      </c>
      <c r="F38" s="9">
        <v>0</v>
      </c>
      <c r="G38" s="10" t="s">
        <v>7</v>
      </c>
      <c r="H38" s="10">
        <v>0</v>
      </c>
      <c r="I38" s="11">
        <v>94.43</v>
      </c>
      <c r="J38" s="11">
        <v>748.3518820443752</v>
      </c>
      <c r="K38" s="18">
        <v>65.599999999999994</v>
      </c>
      <c r="L38" s="18">
        <v>964.75486325461202</v>
      </c>
    </row>
    <row r="39" spans="1:12" ht="15" thickBot="1" x14ac:dyDescent="0.35">
      <c r="A39" s="6">
        <f t="shared" si="1"/>
        <v>37</v>
      </c>
      <c r="B39" s="7" t="s">
        <v>453</v>
      </c>
      <c r="C39" s="6" t="s">
        <v>15</v>
      </c>
      <c r="D39" s="8">
        <f t="shared" si="0"/>
        <v>1707.4430442471958</v>
      </c>
      <c r="E39" s="9" t="s">
        <v>7</v>
      </c>
      <c r="F39" s="9">
        <v>0</v>
      </c>
      <c r="G39" s="10">
        <v>97.54</v>
      </c>
      <c r="H39" s="10">
        <v>740.10401618029471</v>
      </c>
      <c r="I39" s="11" t="s">
        <v>7</v>
      </c>
      <c r="J39" s="11">
        <v>0</v>
      </c>
      <c r="K39" s="18">
        <v>65.239999999999995</v>
      </c>
      <c r="L39" s="18">
        <v>967.33902806690116</v>
      </c>
    </row>
    <row r="40" spans="1:12" ht="15" thickBot="1" x14ac:dyDescent="0.35">
      <c r="A40" s="6">
        <f t="shared" si="1"/>
        <v>38</v>
      </c>
      <c r="B40" s="7" t="s">
        <v>246</v>
      </c>
      <c r="C40" s="6" t="s">
        <v>28</v>
      </c>
      <c r="D40" s="8">
        <f t="shared" si="0"/>
        <v>1626.5902320208893</v>
      </c>
      <c r="E40" s="9">
        <v>72.72</v>
      </c>
      <c r="F40" s="9">
        <v>918.85648281836552</v>
      </c>
      <c r="G40" s="10" t="s">
        <v>7</v>
      </c>
      <c r="H40" s="10">
        <v>0</v>
      </c>
      <c r="I40" s="11">
        <v>100.16</v>
      </c>
      <c r="J40" s="11">
        <v>707.73374920252365</v>
      </c>
      <c r="K40" s="18" t="s">
        <v>7</v>
      </c>
      <c r="L40" s="18">
        <v>0</v>
      </c>
    </row>
    <row r="41" spans="1:12" ht="15" thickBot="1" x14ac:dyDescent="0.35">
      <c r="A41" s="6">
        <f t="shared" si="1"/>
        <v>39</v>
      </c>
      <c r="B41" s="7" t="s">
        <v>266</v>
      </c>
      <c r="C41" s="6" t="s">
        <v>15</v>
      </c>
      <c r="D41" s="8">
        <f t="shared" si="0"/>
        <v>1570.3851043543518</v>
      </c>
      <c r="E41" s="9" t="s">
        <v>7</v>
      </c>
      <c r="F41" s="9">
        <v>0</v>
      </c>
      <c r="G41" s="10">
        <v>118.79</v>
      </c>
      <c r="H41" s="10">
        <v>586.60791678705573</v>
      </c>
      <c r="I41" s="11" t="s">
        <v>7</v>
      </c>
      <c r="J41" s="11">
        <v>0</v>
      </c>
      <c r="K41" s="18">
        <v>62.95</v>
      </c>
      <c r="L41" s="18">
        <v>983.77718756729598</v>
      </c>
    </row>
    <row r="42" spans="1:12" ht="15" thickBot="1" x14ac:dyDescent="0.35">
      <c r="A42" s="6">
        <f t="shared" si="1"/>
        <v>40</v>
      </c>
      <c r="B42" s="7" t="s">
        <v>242</v>
      </c>
      <c r="C42" s="6" t="s">
        <v>12</v>
      </c>
      <c r="D42" s="8">
        <f t="shared" si="0"/>
        <v>1549.4882343991071</v>
      </c>
      <c r="E42" s="9">
        <v>64.94</v>
      </c>
      <c r="F42" s="9">
        <v>975.02165752237931</v>
      </c>
      <c r="G42" s="10" t="s">
        <v>7</v>
      </c>
      <c r="H42" s="10">
        <v>0</v>
      </c>
      <c r="I42" s="11">
        <v>118.96</v>
      </c>
      <c r="J42" s="11">
        <v>574.46657687672791</v>
      </c>
      <c r="K42" s="18" t="s">
        <v>7</v>
      </c>
      <c r="L42" s="18">
        <v>0</v>
      </c>
    </row>
    <row r="43" spans="1:12" ht="15" thickBot="1" x14ac:dyDescent="0.35">
      <c r="A43" s="6">
        <f t="shared" si="1"/>
        <v>41</v>
      </c>
      <c r="B43" s="7" t="s">
        <v>99</v>
      </c>
      <c r="C43" s="6" t="s">
        <v>56</v>
      </c>
      <c r="D43" s="8">
        <f t="shared" si="0"/>
        <v>1546.4628891758634</v>
      </c>
      <c r="E43" s="9" t="s">
        <v>7</v>
      </c>
      <c r="F43" s="9">
        <v>0</v>
      </c>
      <c r="G43" s="10" t="s">
        <v>7</v>
      </c>
      <c r="H43" s="10">
        <v>0</v>
      </c>
      <c r="I43" s="11">
        <v>64.36</v>
      </c>
      <c r="J43" s="11">
        <v>961.50847097185795</v>
      </c>
      <c r="K43" s="18">
        <v>118.51</v>
      </c>
      <c r="L43" s="18">
        <v>584.95441820400549</v>
      </c>
    </row>
    <row r="44" spans="1:12" ht="15" thickBot="1" x14ac:dyDescent="0.35">
      <c r="A44" s="6">
        <f t="shared" si="1"/>
        <v>42</v>
      </c>
      <c r="B44" s="7" t="s">
        <v>29</v>
      </c>
      <c r="C44" s="6" t="s">
        <v>26</v>
      </c>
      <c r="D44" s="8">
        <f t="shared" si="0"/>
        <v>1521.386164372967</v>
      </c>
      <c r="E44" s="9" t="s">
        <v>7</v>
      </c>
      <c r="F44" s="9">
        <v>0</v>
      </c>
      <c r="G44" s="10">
        <v>92.7</v>
      </c>
      <c r="H44" s="10">
        <v>775.06501011268426</v>
      </c>
      <c r="I44" s="11" t="s">
        <v>7</v>
      </c>
      <c r="J44" s="11">
        <v>0</v>
      </c>
      <c r="K44" s="18">
        <v>96.03</v>
      </c>
      <c r="L44" s="18">
        <v>746.32115426028281</v>
      </c>
    </row>
    <row r="45" spans="1:12" ht="15" thickBot="1" x14ac:dyDescent="0.35">
      <c r="A45" s="6">
        <f t="shared" si="1"/>
        <v>43</v>
      </c>
      <c r="B45" s="7" t="s">
        <v>391</v>
      </c>
      <c r="C45" s="6" t="s">
        <v>12</v>
      </c>
      <c r="D45" s="8">
        <f t="shared" si="0"/>
        <v>1487.5236273098042</v>
      </c>
      <c r="E45" s="9" t="s">
        <v>7</v>
      </c>
      <c r="F45" s="9">
        <v>0</v>
      </c>
      <c r="G45" s="10">
        <v>122.36</v>
      </c>
      <c r="H45" s="10">
        <v>560.82057208899164</v>
      </c>
      <c r="I45" s="11">
        <v>69.27</v>
      </c>
      <c r="J45" s="11">
        <v>926.70305522081253</v>
      </c>
      <c r="K45" s="18" t="s">
        <v>7</v>
      </c>
      <c r="L45" s="18">
        <v>0</v>
      </c>
    </row>
    <row r="46" spans="1:12" ht="15" thickBot="1" x14ac:dyDescent="0.35">
      <c r="A46" s="6">
        <f t="shared" si="1"/>
        <v>44</v>
      </c>
      <c r="B46" s="7" t="s">
        <v>75</v>
      </c>
      <c r="C46" s="6" t="s">
        <v>15</v>
      </c>
      <c r="D46" s="8">
        <f t="shared" si="0"/>
        <v>1451.3006595784304</v>
      </c>
      <c r="E46" s="9" t="s">
        <v>7</v>
      </c>
      <c r="F46" s="9">
        <v>0</v>
      </c>
      <c r="G46" s="10">
        <v>125.1</v>
      </c>
      <c r="H46" s="10">
        <v>541.02860444958105</v>
      </c>
      <c r="I46" s="11" t="s">
        <v>7</v>
      </c>
      <c r="J46" s="11">
        <v>0</v>
      </c>
      <c r="K46" s="18">
        <v>73.19</v>
      </c>
      <c r="L46" s="18">
        <v>910.27205512884927</v>
      </c>
    </row>
    <row r="47" spans="1:12" ht="15" thickBot="1" x14ac:dyDescent="0.35">
      <c r="A47" s="6">
        <f t="shared" si="1"/>
        <v>45</v>
      </c>
      <c r="B47" s="7" t="s">
        <v>452</v>
      </c>
      <c r="C47" s="6" t="s">
        <v>17</v>
      </c>
      <c r="D47" s="8">
        <f t="shared" si="0"/>
        <v>1372.0206770517616</v>
      </c>
      <c r="E47" s="9" t="s">
        <v>7</v>
      </c>
      <c r="F47" s="9">
        <v>0</v>
      </c>
      <c r="G47" s="10">
        <v>106.72</v>
      </c>
      <c r="H47" s="10">
        <v>673.79370124241552</v>
      </c>
      <c r="I47" s="11" t="s">
        <v>7</v>
      </c>
      <c r="J47" s="11">
        <v>0</v>
      </c>
      <c r="K47" s="18">
        <v>102.73</v>
      </c>
      <c r="L47" s="18">
        <v>698.22697580934607</v>
      </c>
    </row>
    <row r="48" spans="1:12" ht="15" thickBot="1" x14ac:dyDescent="0.35">
      <c r="A48" s="6">
        <f t="shared" si="1"/>
        <v>46</v>
      </c>
      <c r="B48" s="7" t="s">
        <v>366</v>
      </c>
      <c r="C48" s="6" t="s">
        <v>56</v>
      </c>
      <c r="D48" s="8">
        <f t="shared" si="0"/>
        <v>1360.0759084547665</v>
      </c>
      <c r="E48" s="9" t="s">
        <v>7</v>
      </c>
      <c r="F48" s="9">
        <v>0</v>
      </c>
      <c r="G48" s="10" t="s">
        <v>7</v>
      </c>
      <c r="H48" s="10">
        <v>0</v>
      </c>
      <c r="I48" s="11">
        <v>145.66999999999999</v>
      </c>
      <c r="J48" s="11">
        <v>385.12795066279165</v>
      </c>
      <c r="K48" s="18">
        <v>64.180000000000007</v>
      </c>
      <c r="L48" s="18">
        <v>974.94795779197477</v>
      </c>
    </row>
    <row r="49" spans="1:12" ht="15" thickBot="1" x14ac:dyDescent="0.35">
      <c r="A49" s="6">
        <f t="shared" si="1"/>
        <v>47</v>
      </c>
      <c r="B49" s="7" t="s">
        <v>109</v>
      </c>
      <c r="C49" s="6" t="s">
        <v>28</v>
      </c>
      <c r="D49" s="8">
        <f t="shared" si="0"/>
        <v>1328.1719931415646</v>
      </c>
      <c r="E49" s="9">
        <v>120.95</v>
      </c>
      <c r="F49" s="9">
        <v>570.67571469823849</v>
      </c>
      <c r="G49" s="10" t="s">
        <v>7</v>
      </c>
      <c r="H49" s="10">
        <v>0</v>
      </c>
      <c r="I49" s="11">
        <v>93.14</v>
      </c>
      <c r="J49" s="11">
        <v>757.49627844332599</v>
      </c>
      <c r="K49" s="18" t="s">
        <v>7</v>
      </c>
      <c r="L49" s="18">
        <v>0</v>
      </c>
    </row>
    <row r="50" spans="1:12" ht="15" thickBot="1" x14ac:dyDescent="0.35">
      <c r="A50" s="6">
        <f t="shared" si="1"/>
        <v>48</v>
      </c>
      <c r="B50" s="7" t="s">
        <v>403</v>
      </c>
      <c r="C50" s="6" t="s">
        <v>28</v>
      </c>
      <c r="D50" s="8">
        <f t="shared" si="0"/>
        <v>1128.9436636607554</v>
      </c>
      <c r="E50" s="9">
        <v>148.6</v>
      </c>
      <c r="F50" s="9">
        <v>371.06555010106848</v>
      </c>
      <c r="G50" s="10" t="s">
        <v>7</v>
      </c>
      <c r="H50" s="10">
        <v>0</v>
      </c>
      <c r="I50" s="11" t="s">
        <v>7</v>
      </c>
      <c r="J50" s="11">
        <v>0</v>
      </c>
      <c r="K50" s="18">
        <v>94.42</v>
      </c>
      <c r="L50" s="18">
        <v>757.87811355968699</v>
      </c>
    </row>
    <row r="51" spans="1:12" ht="15" thickBot="1" x14ac:dyDescent="0.35">
      <c r="A51" s="6">
        <f t="shared" si="1"/>
        <v>49</v>
      </c>
      <c r="B51" s="7" t="s">
        <v>315</v>
      </c>
      <c r="C51" s="6" t="s">
        <v>443</v>
      </c>
      <c r="D51" s="8">
        <f t="shared" si="0"/>
        <v>981.51891423621112</v>
      </c>
      <c r="E51" s="9">
        <v>64.040000000000006</v>
      </c>
      <c r="F51" s="9">
        <v>981.51891423621112</v>
      </c>
      <c r="G51" s="10" t="s">
        <v>7</v>
      </c>
      <c r="H51" s="10">
        <v>0</v>
      </c>
      <c r="I51" s="11" t="s">
        <v>7</v>
      </c>
      <c r="J51" s="11">
        <v>0</v>
      </c>
      <c r="K51" s="18" t="s">
        <v>7</v>
      </c>
      <c r="L51" s="18">
        <v>0</v>
      </c>
    </row>
    <row r="52" spans="1:12" ht="15" thickBot="1" x14ac:dyDescent="0.35">
      <c r="A52" s="6">
        <f t="shared" si="1"/>
        <v>50</v>
      </c>
      <c r="B52" s="7" t="s">
        <v>303</v>
      </c>
      <c r="C52" s="6" t="s">
        <v>9</v>
      </c>
      <c r="D52" s="8">
        <f t="shared" si="0"/>
        <v>955.43195608205701</v>
      </c>
      <c r="E52" s="9" t="s">
        <v>7</v>
      </c>
      <c r="F52" s="9">
        <v>0</v>
      </c>
      <c r="G52" s="10">
        <v>67.73</v>
      </c>
      <c r="H52" s="10">
        <v>955.43195608205701</v>
      </c>
      <c r="I52" s="11" t="s">
        <v>7</v>
      </c>
      <c r="J52" s="11">
        <v>0</v>
      </c>
      <c r="K52" s="18" t="s">
        <v>7</v>
      </c>
      <c r="L52" s="18">
        <v>0</v>
      </c>
    </row>
    <row r="53" spans="1:12" ht="15" thickBot="1" x14ac:dyDescent="0.35">
      <c r="A53" s="6">
        <f t="shared" si="1"/>
        <v>51</v>
      </c>
      <c r="B53" s="7" t="s">
        <v>59</v>
      </c>
      <c r="C53" s="6" t="s">
        <v>41</v>
      </c>
      <c r="D53" s="8">
        <f t="shared" si="0"/>
        <v>946.64882224211487</v>
      </c>
      <c r="E53" s="9">
        <v>120.46</v>
      </c>
      <c r="F53" s="9">
        <v>574.21311002021366</v>
      </c>
      <c r="G53" s="10">
        <v>148.44</v>
      </c>
      <c r="H53" s="10">
        <v>372.43571222190121</v>
      </c>
      <c r="I53" s="11" t="s">
        <v>7</v>
      </c>
      <c r="J53" s="11">
        <v>0</v>
      </c>
      <c r="K53" s="18" t="s">
        <v>7</v>
      </c>
      <c r="L53" s="18">
        <v>0</v>
      </c>
    </row>
    <row r="54" spans="1:12" ht="15" thickBot="1" x14ac:dyDescent="0.35">
      <c r="A54" s="6">
        <f t="shared" si="1"/>
        <v>52</v>
      </c>
      <c r="B54" s="7" t="s">
        <v>208</v>
      </c>
      <c r="C54" s="6" t="s">
        <v>9</v>
      </c>
      <c r="D54" s="8">
        <f t="shared" si="0"/>
        <v>943.29673504767413</v>
      </c>
      <c r="E54" s="9" t="s">
        <v>7</v>
      </c>
      <c r="F54" s="9">
        <v>0</v>
      </c>
      <c r="G54" s="10">
        <v>69.41</v>
      </c>
      <c r="H54" s="10">
        <v>943.29673504767413</v>
      </c>
      <c r="I54" s="11" t="s">
        <v>7</v>
      </c>
      <c r="J54" s="11">
        <v>0</v>
      </c>
      <c r="K54" s="18" t="s">
        <v>7</v>
      </c>
      <c r="L54" s="18">
        <v>0</v>
      </c>
    </row>
    <row r="55" spans="1:12" ht="15" thickBot="1" x14ac:dyDescent="0.35">
      <c r="A55" s="6">
        <f t="shared" si="1"/>
        <v>53</v>
      </c>
      <c r="B55" s="7" t="s">
        <v>22</v>
      </c>
      <c r="C55" s="6" t="s">
        <v>15</v>
      </c>
      <c r="D55" s="8">
        <f t="shared" si="0"/>
        <v>941.49737994400971</v>
      </c>
      <c r="E55" s="9" t="s">
        <v>7</v>
      </c>
      <c r="F55" s="9">
        <v>0</v>
      </c>
      <c r="G55" s="10" t="s">
        <v>7</v>
      </c>
      <c r="H55" s="10">
        <v>0</v>
      </c>
      <c r="I55" s="11" t="s">
        <v>7</v>
      </c>
      <c r="J55" s="11">
        <v>0</v>
      </c>
      <c r="K55" s="18">
        <v>68.84</v>
      </c>
      <c r="L55" s="18">
        <v>941.49737994400971</v>
      </c>
    </row>
    <row r="56" spans="1:12" ht="15" thickBot="1" x14ac:dyDescent="0.35">
      <c r="A56" s="6">
        <f t="shared" si="1"/>
        <v>54</v>
      </c>
      <c r="B56" s="7" t="s">
        <v>444</v>
      </c>
      <c r="C56" s="6" t="s">
        <v>76</v>
      </c>
      <c r="D56" s="8">
        <f t="shared" si="0"/>
        <v>936.14562265241261</v>
      </c>
      <c r="E56" s="9" t="s">
        <v>7</v>
      </c>
      <c r="F56" s="9">
        <v>0</v>
      </c>
      <c r="G56" s="10">
        <v>70.400000000000006</v>
      </c>
      <c r="H56" s="10">
        <v>936.14562265241261</v>
      </c>
      <c r="I56" s="11" t="s">
        <v>7</v>
      </c>
      <c r="J56" s="11">
        <v>0</v>
      </c>
      <c r="K56" s="18" t="s">
        <v>7</v>
      </c>
      <c r="L56" s="18">
        <v>0</v>
      </c>
    </row>
    <row r="57" spans="1:12" ht="15" thickBot="1" x14ac:dyDescent="0.35">
      <c r="A57" s="6">
        <f t="shared" si="1"/>
        <v>55</v>
      </c>
      <c r="B57" s="7" t="s">
        <v>341</v>
      </c>
      <c r="C57" s="6" t="s">
        <v>17</v>
      </c>
      <c r="D57" s="8">
        <f t="shared" si="0"/>
        <v>933.17062665996696</v>
      </c>
      <c r="E57" s="9" t="s">
        <v>7</v>
      </c>
      <c r="F57" s="9">
        <v>0</v>
      </c>
      <c r="G57" s="10" t="s">
        <v>7</v>
      </c>
      <c r="H57" s="10">
        <v>0</v>
      </c>
      <c r="I57" s="11" t="s">
        <v>7</v>
      </c>
      <c r="J57" s="11">
        <v>0</v>
      </c>
      <c r="K57" s="18">
        <v>70</v>
      </c>
      <c r="L57" s="18">
        <v>933.17062665996696</v>
      </c>
    </row>
    <row r="58" spans="1:12" ht="15" thickBot="1" x14ac:dyDescent="0.35">
      <c r="A58" s="6">
        <f t="shared" si="1"/>
        <v>56</v>
      </c>
      <c r="B58" s="7" t="s">
        <v>411</v>
      </c>
      <c r="C58" s="6" t="s">
        <v>26</v>
      </c>
      <c r="D58" s="8">
        <f t="shared" si="0"/>
        <v>928.08181154793965</v>
      </c>
      <c r="E58" s="9">
        <v>148.15</v>
      </c>
      <c r="F58" s="9">
        <v>374.31417845798433</v>
      </c>
      <c r="G58" s="10" t="s">
        <v>7</v>
      </c>
      <c r="H58" s="10">
        <v>0</v>
      </c>
      <c r="I58" s="11">
        <v>121.88</v>
      </c>
      <c r="J58" s="11">
        <v>553.76763308995532</v>
      </c>
      <c r="K58" s="18" t="s">
        <v>7</v>
      </c>
      <c r="L58" s="18">
        <v>0</v>
      </c>
    </row>
    <row r="59" spans="1:12" ht="15" thickBot="1" x14ac:dyDescent="0.35">
      <c r="A59" s="6">
        <f t="shared" si="1"/>
        <v>57</v>
      </c>
      <c r="B59" s="7" t="s">
        <v>72</v>
      </c>
      <c r="C59" s="6" t="s">
        <v>15</v>
      </c>
      <c r="D59" s="8">
        <f t="shared" si="0"/>
        <v>925.3828373302515</v>
      </c>
      <c r="E59" s="9" t="s">
        <v>7</v>
      </c>
      <c r="F59" s="9">
        <v>0</v>
      </c>
      <c r="G59" s="10">
        <v>71.89</v>
      </c>
      <c r="H59" s="10">
        <v>925.3828373302515</v>
      </c>
      <c r="I59" s="11" t="s">
        <v>7</v>
      </c>
      <c r="J59" s="11">
        <v>0</v>
      </c>
      <c r="K59" s="18" t="s">
        <v>7</v>
      </c>
      <c r="L59" s="18">
        <v>0</v>
      </c>
    </row>
    <row r="60" spans="1:12" ht="15" thickBot="1" x14ac:dyDescent="0.35">
      <c r="A60" s="6">
        <f t="shared" si="1"/>
        <v>58</v>
      </c>
      <c r="B60" s="7" t="s">
        <v>74</v>
      </c>
      <c r="C60" s="6" t="s">
        <v>15</v>
      </c>
      <c r="D60" s="8">
        <f t="shared" si="0"/>
        <v>922.76218505491363</v>
      </c>
      <c r="E60" s="9" t="s">
        <v>7</v>
      </c>
      <c r="F60" s="9">
        <v>0</v>
      </c>
      <c r="G60" s="10" t="s">
        <v>7</v>
      </c>
      <c r="H60" s="10">
        <v>0</v>
      </c>
      <c r="I60" s="11" t="s">
        <v>7</v>
      </c>
      <c r="J60" s="11">
        <v>0</v>
      </c>
      <c r="K60" s="18">
        <v>71.45</v>
      </c>
      <c r="L60" s="18">
        <v>922.76218505491363</v>
      </c>
    </row>
    <row r="61" spans="1:12" ht="15" thickBot="1" x14ac:dyDescent="0.35">
      <c r="A61" s="6">
        <f t="shared" si="1"/>
        <v>59</v>
      </c>
      <c r="B61" s="7" t="s">
        <v>207</v>
      </c>
      <c r="C61" s="6" t="s">
        <v>76</v>
      </c>
      <c r="D61" s="8">
        <f t="shared" si="0"/>
        <v>914.47558509101418</v>
      </c>
      <c r="E61" s="9" t="s">
        <v>7</v>
      </c>
      <c r="F61" s="9">
        <v>0</v>
      </c>
      <c r="G61" s="10">
        <v>73.400000000000006</v>
      </c>
      <c r="H61" s="10">
        <v>914.47558509101418</v>
      </c>
      <c r="I61" s="11" t="s">
        <v>7</v>
      </c>
      <c r="J61" s="11">
        <v>0</v>
      </c>
      <c r="K61" s="18" t="s">
        <v>7</v>
      </c>
      <c r="L61" s="18">
        <v>0</v>
      </c>
    </row>
    <row r="62" spans="1:12" ht="15" thickBot="1" x14ac:dyDescent="0.35">
      <c r="A62" s="6">
        <f t="shared" si="1"/>
        <v>60</v>
      </c>
      <c r="B62" s="7" t="s">
        <v>371</v>
      </c>
      <c r="C62" s="6" t="s">
        <v>56</v>
      </c>
      <c r="D62" s="8">
        <f t="shared" si="0"/>
        <v>908.76869639186214</v>
      </c>
      <c r="E62" s="9" t="s">
        <v>7</v>
      </c>
      <c r="F62" s="9">
        <v>0</v>
      </c>
      <c r="G62" s="10" t="s">
        <v>7</v>
      </c>
      <c r="H62" s="10">
        <v>0</v>
      </c>
      <c r="I62" s="11">
        <v>71.8</v>
      </c>
      <c r="J62" s="11">
        <v>908.76869639186214</v>
      </c>
      <c r="K62" s="18" t="s">
        <v>7</v>
      </c>
      <c r="L62" s="18">
        <v>0</v>
      </c>
    </row>
    <row r="63" spans="1:12" ht="15" thickBot="1" x14ac:dyDescent="0.35">
      <c r="A63" s="6">
        <f t="shared" si="1"/>
        <v>61</v>
      </c>
      <c r="B63" s="7" t="s">
        <v>239</v>
      </c>
      <c r="C63" s="6" t="s">
        <v>17</v>
      </c>
      <c r="D63" s="8">
        <f t="shared" si="0"/>
        <v>902.31799815694342</v>
      </c>
      <c r="E63" s="9" t="s">
        <v>7</v>
      </c>
      <c r="F63" s="9">
        <v>0</v>
      </c>
      <c r="G63" s="10" t="s">
        <v>7</v>
      </c>
      <c r="H63" s="10">
        <v>0</v>
      </c>
      <c r="I63" s="11">
        <v>72.709999999999994</v>
      </c>
      <c r="J63" s="11">
        <v>902.31799815694342</v>
      </c>
      <c r="K63" s="18" t="s">
        <v>7</v>
      </c>
      <c r="L63" s="18">
        <v>0</v>
      </c>
    </row>
    <row r="64" spans="1:12" ht="15" thickBot="1" x14ac:dyDescent="0.35">
      <c r="A64" s="6">
        <f t="shared" si="1"/>
        <v>62</v>
      </c>
      <c r="B64" s="7" t="s">
        <v>418</v>
      </c>
      <c r="C64" s="6" t="s">
        <v>17</v>
      </c>
      <c r="D64" s="8">
        <f t="shared" si="0"/>
        <v>901.15569592994041</v>
      </c>
      <c r="E64" s="9" t="s">
        <v>7</v>
      </c>
      <c r="F64" s="9">
        <v>0</v>
      </c>
      <c r="G64" s="10" t="s">
        <v>7</v>
      </c>
      <c r="H64" s="10">
        <v>0</v>
      </c>
      <c r="I64" s="11" t="s">
        <v>7</v>
      </c>
      <c r="J64" s="11">
        <v>0</v>
      </c>
      <c r="K64" s="18">
        <v>74.459999999999994</v>
      </c>
      <c r="L64" s="18">
        <v>901.15569592994041</v>
      </c>
    </row>
    <row r="65" spans="1:12" ht="15" thickBot="1" x14ac:dyDescent="0.35">
      <c r="A65" s="6">
        <f t="shared" si="1"/>
        <v>63</v>
      </c>
      <c r="B65" s="7" t="s">
        <v>95</v>
      </c>
      <c r="C65" s="6" t="s">
        <v>51</v>
      </c>
      <c r="D65" s="8">
        <f t="shared" si="0"/>
        <v>851.19907541173075</v>
      </c>
      <c r="E65" s="9" t="s">
        <v>7</v>
      </c>
      <c r="F65" s="9">
        <v>0</v>
      </c>
      <c r="G65" s="10">
        <v>82.16</v>
      </c>
      <c r="H65" s="10">
        <v>851.19907541173075</v>
      </c>
      <c r="I65" s="11" t="s">
        <v>7</v>
      </c>
      <c r="J65" s="11">
        <v>0</v>
      </c>
      <c r="K65" s="18" t="s">
        <v>7</v>
      </c>
      <c r="L65" s="18">
        <v>0</v>
      </c>
    </row>
    <row r="66" spans="1:12" ht="15" thickBot="1" x14ac:dyDescent="0.35">
      <c r="A66" s="6">
        <f t="shared" si="1"/>
        <v>64</v>
      </c>
      <c r="B66" s="7" t="s">
        <v>94</v>
      </c>
      <c r="C66" s="6" t="s">
        <v>56</v>
      </c>
      <c r="D66" s="8">
        <f t="shared" si="0"/>
        <v>843.98859304226517</v>
      </c>
      <c r="E66" s="9" t="s">
        <v>7</v>
      </c>
      <c r="F66" s="9">
        <v>0</v>
      </c>
      <c r="G66" s="10" t="s">
        <v>7</v>
      </c>
      <c r="H66" s="10">
        <v>0</v>
      </c>
      <c r="I66" s="11">
        <v>129.94999999999999</v>
      </c>
      <c r="J66" s="11">
        <v>496.56199050116976</v>
      </c>
      <c r="K66" s="18">
        <v>151.6</v>
      </c>
      <c r="L66" s="18">
        <v>347.42660254109546</v>
      </c>
    </row>
    <row r="67" spans="1:12" ht="15" thickBot="1" x14ac:dyDescent="0.35">
      <c r="A67" s="6">
        <f t="shared" si="1"/>
        <v>65</v>
      </c>
      <c r="B67" s="7" t="s">
        <v>202</v>
      </c>
      <c r="C67" s="6" t="s">
        <v>76</v>
      </c>
      <c r="D67" s="8">
        <f t="shared" si="0"/>
        <v>774.92054319560827</v>
      </c>
      <c r="E67" s="9" t="s">
        <v>7</v>
      </c>
      <c r="F67" s="9">
        <v>0</v>
      </c>
      <c r="G67" s="10">
        <v>92.72</v>
      </c>
      <c r="H67" s="10">
        <v>774.92054319560827</v>
      </c>
      <c r="I67" s="11" t="s">
        <v>7</v>
      </c>
      <c r="J67" s="11">
        <v>0</v>
      </c>
      <c r="K67" s="18" t="s">
        <v>7</v>
      </c>
      <c r="L67" s="18">
        <v>0</v>
      </c>
    </row>
    <row r="68" spans="1:12" ht="15" thickBot="1" x14ac:dyDescent="0.35">
      <c r="A68" s="6">
        <f t="shared" si="1"/>
        <v>66</v>
      </c>
      <c r="B68" s="7" t="s">
        <v>445</v>
      </c>
      <c r="C68" s="6" t="s">
        <v>15</v>
      </c>
      <c r="D68" s="8">
        <f t="shared" ref="D68:D88" si="2">SUM(F68,H68,J68,L68)-MIN(F68,H68,J68,L68)</f>
        <v>735.26667145215708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  <c r="K68" s="18">
        <v>97.57</v>
      </c>
      <c r="L68" s="18">
        <v>735.26667145215708</v>
      </c>
    </row>
    <row r="69" spans="1:12" ht="15" thickBot="1" x14ac:dyDescent="0.35">
      <c r="A69" s="6">
        <f t="shared" si="1"/>
        <v>67</v>
      </c>
      <c r="B69" s="7" t="s">
        <v>337</v>
      </c>
      <c r="C69" s="6" t="s">
        <v>28</v>
      </c>
      <c r="D69" s="8">
        <f t="shared" si="2"/>
        <v>731.75271476666899</v>
      </c>
      <c r="E69" s="9">
        <v>181.62</v>
      </c>
      <c r="F69" s="9">
        <v>132.68842044470108</v>
      </c>
      <c r="G69" s="10" t="s">
        <v>7</v>
      </c>
      <c r="H69" s="10">
        <v>0</v>
      </c>
      <c r="I69" s="11">
        <v>115.49</v>
      </c>
      <c r="J69" s="11">
        <v>599.06429432196785</v>
      </c>
      <c r="K69" s="18" t="s">
        <v>7</v>
      </c>
      <c r="L69" s="18">
        <v>0</v>
      </c>
    </row>
    <row r="70" spans="1:12" ht="15" thickBot="1" x14ac:dyDescent="0.35">
      <c r="A70" s="6">
        <f t="shared" ref="A70:A88" si="3">A69+1</f>
        <v>68</v>
      </c>
      <c r="B70" s="7" t="s">
        <v>446</v>
      </c>
      <c r="C70" s="6" t="s">
        <v>41</v>
      </c>
      <c r="D70" s="8">
        <f t="shared" si="2"/>
        <v>727.98151891423618</v>
      </c>
      <c r="E70" s="9">
        <v>99.16</v>
      </c>
      <c r="F70" s="9">
        <v>727.98151891423618</v>
      </c>
      <c r="G70" s="10" t="s">
        <v>7</v>
      </c>
      <c r="H70" s="10">
        <v>0</v>
      </c>
      <c r="I70" s="11" t="s">
        <v>7</v>
      </c>
      <c r="J70" s="11">
        <v>0</v>
      </c>
      <c r="K70" s="18" t="s">
        <v>7</v>
      </c>
      <c r="L70" s="18">
        <v>0</v>
      </c>
    </row>
    <row r="71" spans="1:12" ht="15" thickBot="1" x14ac:dyDescent="0.35">
      <c r="A71" s="6">
        <f t="shared" si="3"/>
        <v>69</v>
      </c>
      <c r="B71" s="7" t="s">
        <v>37</v>
      </c>
      <c r="C71" s="6" t="s">
        <v>15</v>
      </c>
      <c r="D71" s="8">
        <f t="shared" si="2"/>
        <v>723.99595492632193</v>
      </c>
      <c r="E71" s="9" t="s">
        <v>7</v>
      </c>
      <c r="F71" s="9">
        <v>0</v>
      </c>
      <c r="G71" s="10">
        <v>99.77</v>
      </c>
      <c r="H71" s="10">
        <v>723.99595492632193</v>
      </c>
      <c r="I71" s="11" t="s">
        <v>7</v>
      </c>
      <c r="J71" s="11">
        <v>0</v>
      </c>
      <c r="K71" s="18" t="s">
        <v>7</v>
      </c>
      <c r="L71" s="18">
        <v>0</v>
      </c>
    </row>
    <row r="72" spans="1:12" ht="15" thickBot="1" x14ac:dyDescent="0.35">
      <c r="A72" s="6">
        <f t="shared" si="3"/>
        <v>70</v>
      </c>
      <c r="B72" s="7" t="s">
        <v>417</v>
      </c>
      <c r="C72" s="6" t="s">
        <v>17</v>
      </c>
      <c r="D72" s="8">
        <f t="shared" si="2"/>
        <v>718.07281132620631</v>
      </c>
      <c r="E72" s="9" t="s">
        <v>7</v>
      </c>
      <c r="F72" s="9">
        <v>0</v>
      </c>
      <c r="G72" s="10">
        <v>100.59</v>
      </c>
      <c r="H72" s="10">
        <v>718.07281132620631</v>
      </c>
      <c r="I72" s="11" t="s">
        <v>7</v>
      </c>
      <c r="J72" s="11">
        <v>0</v>
      </c>
      <c r="K72" s="18" t="s">
        <v>7</v>
      </c>
      <c r="L72" s="18">
        <v>0</v>
      </c>
    </row>
    <row r="73" spans="1:12" ht="15" thickBot="1" x14ac:dyDescent="0.35">
      <c r="A73" s="6">
        <f t="shared" si="3"/>
        <v>71</v>
      </c>
      <c r="B73" s="7" t="s">
        <v>286</v>
      </c>
      <c r="C73" s="6" t="s">
        <v>26</v>
      </c>
      <c r="D73" s="8">
        <f t="shared" si="2"/>
        <v>711.34897568582971</v>
      </c>
      <c r="E73" s="9" t="s">
        <v>7</v>
      </c>
      <c r="F73" s="9">
        <v>0</v>
      </c>
      <c r="G73" s="10" t="s">
        <v>7</v>
      </c>
      <c r="H73" s="10">
        <v>0</v>
      </c>
      <c r="I73" s="11">
        <v>99.65</v>
      </c>
      <c r="J73" s="11">
        <v>711.34897568582971</v>
      </c>
      <c r="K73" s="18" t="s">
        <v>7</v>
      </c>
      <c r="L73" s="18">
        <v>0</v>
      </c>
    </row>
    <row r="74" spans="1:12" ht="15" thickBot="1" x14ac:dyDescent="0.35">
      <c r="A74" s="6">
        <f t="shared" si="3"/>
        <v>72</v>
      </c>
      <c r="B74" s="7" t="s">
        <v>19</v>
      </c>
      <c r="C74" s="6" t="s">
        <v>15</v>
      </c>
      <c r="D74" s="8">
        <f t="shared" si="2"/>
        <v>705.54877611083191</v>
      </c>
      <c r="E74" s="9" t="s">
        <v>7</v>
      </c>
      <c r="F74" s="9">
        <v>0</v>
      </c>
      <c r="G74" s="10" t="s">
        <v>7</v>
      </c>
      <c r="H74" s="10">
        <v>0</v>
      </c>
      <c r="I74" s="11" t="s">
        <v>7</v>
      </c>
      <c r="J74" s="11">
        <v>0</v>
      </c>
      <c r="K74" s="18">
        <v>101.71</v>
      </c>
      <c r="L74" s="18">
        <v>705.54877611083191</v>
      </c>
    </row>
    <row r="75" spans="1:12" ht="15" thickBot="1" x14ac:dyDescent="0.35">
      <c r="A75" s="6">
        <f t="shared" si="3"/>
        <v>73</v>
      </c>
      <c r="B75" s="7" t="s">
        <v>447</v>
      </c>
      <c r="C75" s="6" t="s">
        <v>76</v>
      </c>
      <c r="D75" s="8">
        <f t="shared" si="2"/>
        <v>689.75729557931231</v>
      </c>
      <c r="E75" s="9" t="s">
        <v>7</v>
      </c>
      <c r="F75" s="9">
        <v>0</v>
      </c>
      <c r="G75" s="10">
        <v>104.51</v>
      </c>
      <c r="H75" s="10">
        <v>689.75729557931231</v>
      </c>
      <c r="I75" s="11" t="s">
        <v>7</v>
      </c>
      <c r="J75" s="11">
        <v>0</v>
      </c>
      <c r="K75" s="18" t="s">
        <v>7</v>
      </c>
      <c r="L75" s="18">
        <v>0</v>
      </c>
    </row>
    <row r="76" spans="1:12" ht="15" thickBot="1" x14ac:dyDescent="0.35">
      <c r="A76" s="6">
        <f t="shared" si="3"/>
        <v>74</v>
      </c>
      <c r="B76" s="7" t="s">
        <v>335</v>
      </c>
      <c r="C76" s="6" t="s">
        <v>28</v>
      </c>
      <c r="D76" s="8">
        <f t="shared" si="2"/>
        <v>686.96391862196072</v>
      </c>
      <c r="E76" s="9" t="s">
        <v>7</v>
      </c>
      <c r="F76" s="9">
        <v>0</v>
      </c>
      <c r="G76" s="10" t="s">
        <v>7</v>
      </c>
      <c r="H76" s="10">
        <v>0</v>
      </c>
      <c r="I76" s="11">
        <v>103.09</v>
      </c>
      <c r="J76" s="11">
        <v>686.96391862196072</v>
      </c>
      <c r="K76" s="18" t="s">
        <v>7</v>
      </c>
      <c r="L76" s="18">
        <v>0</v>
      </c>
    </row>
    <row r="77" spans="1:12" ht="15" thickBot="1" x14ac:dyDescent="0.35">
      <c r="A77" s="6">
        <f t="shared" si="3"/>
        <v>75</v>
      </c>
      <c r="B77" s="7" t="s">
        <v>409</v>
      </c>
      <c r="C77" s="6" t="s">
        <v>9</v>
      </c>
      <c r="D77" s="8">
        <f t="shared" si="2"/>
        <v>685.78445535972264</v>
      </c>
      <c r="E77" s="9" t="s">
        <v>7</v>
      </c>
      <c r="F77" s="9">
        <v>0</v>
      </c>
      <c r="G77" s="10">
        <v>105.06</v>
      </c>
      <c r="H77" s="10">
        <v>685.78445535972264</v>
      </c>
      <c r="I77" s="11" t="s">
        <v>7</v>
      </c>
      <c r="J77" s="11">
        <v>0</v>
      </c>
      <c r="K77" s="18" t="s">
        <v>7</v>
      </c>
      <c r="L77" s="18">
        <v>0</v>
      </c>
    </row>
    <row r="78" spans="1:12" ht="15" thickBot="1" x14ac:dyDescent="0.35">
      <c r="A78" s="6">
        <f t="shared" si="3"/>
        <v>76</v>
      </c>
      <c r="B78" s="7" t="s">
        <v>448</v>
      </c>
      <c r="C78" s="6" t="s">
        <v>56</v>
      </c>
      <c r="D78" s="8">
        <f t="shared" si="2"/>
        <v>677.3233146664777</v>
      </c>
      <c r="E78" s="9" t="s">
        <v>7</v>
      </c>
      <c r="F78" s="9">
        <v>0</v>
      </c>
      <c r="G78" s="10" t="s">
        <v>7</v>
      </c>
      <c r="H78" s="10">
        <v>0</v>
      </c>
      <c r="I78" s="11">
        <v>104.45</v>
      </c>
      <c r="J78" s="11">
        <v>677.3233146664777</v>
      </c>
      <c r="K78" s="18" t="s">
        <v>7</v>
      </c>
      <c r="L78" s="18">
        <v>0</v>
      </c>
    </row>
    <row r="79" spans="1:12" ht="15" thickBot="1" x14ac:dyDescent="0.35">
      <c r="A79" s="6">
        <f t="shared" si="3"/>
        <v>77</v>
      </c>
      <c r="B79" s="7" t="s">
        <v>430</v>
      </c>
      <c r="C79" s="6" t="s">
        <v>56</v>
      </c>
      <c r="D79" s="8">
        <f t="shared" si="2"/>
        <v>612.81633231728927</v>
      </c>
      <c r="E79" s="9" t="s">
        <v>7</v>
      </c>
      <c r="F79" s="9">
        <v>0</v>
      </c>
      <c r="G79" s="10" t="s">
        <v>7</v>
      </c>
      <c r="H79" s="10">
        <v>0</v>
      </c>
      <c r="I79" s="11">
        <v>113.55</v>
      </c>
      <c r="J79" s="11">
        <v>612.81633231728927</v>
      </c>
      <c r="K79" s="18" t="s">
        <v>7</v>
      </c>
      <c r="L79" s="18">
        <v>0</v>
      </c>
    </row>
    <row r="80" spans="1:12" ht="15" thickBot="1" x14ac:dyDescent="0.35">
      <c r="A80" s="6">
        <f t="shared" si="3"/>
        <v>78</v>
      </c>
      <c r="B80" s="7" t="s">
        <v>101</v>
      </c>
      <c r="C80" s="6" t="s">
        <v>56</v>
      </c>
      <c r="D80" s="8">
        <f t="shared" si="2"/>
        <v>558.72970865527759</v>
      </c>
      <c r="E80" s="9" t="s">
        <v>7</v>
      </c>
      <c r="F80" s="9">
        <v>0</v>
      </c>
      <c r="G80" s="10" t="s">
        <v>7</v>
      </c>
      <c r="H80" s="10">
        <v>0</v>
      </c>
      <c r="I80" s="11">
        <v>121.18</v>
      </c>
      <c r="J80" s="11">
        <v>558.72970865527759</v>
      </c>
      <c r="K80" s="18" t="s">
        <v>7</v>
      </c>
      <c r="L80" s="18">
        <v>0</v>
      </c>
    </row>
    <row r="81" spans="1:12" ht="15" thickBot="1" x14ac:dyDescent="0.35">
      <c r="A81" s="6">
        <f t="shared" si="3"/>
        <v>79</v>
      </c>
      <c r="B81" s="7" t="s">
        <v>329</v>
      </c>
      <c r="C81" s="6" t="s">
        <v>17</v>
      </c>
      <c r="D81" s="8">
        <f t="shared" si="2"/>
        <v>538.28373302513728</v>
      </c>
      <c r="E81" s="9" t="s">
        <v>7</v>
      </c>
      <c r="F81" s="9">
        <v>0</v>
      </c>
      <c r="G81" s="10">
        <v>125.48</v>
      </c>
      <c r="H81" s="10">
        <v>538.28373302513728</v>
      </c>
      <c r="I81" s="11" t="s">
        <v>7</v>
      </c>
      <c r="J81" s="11">
        <v>0</v>
      </c>
      <c r="K81" s="18" t="s">
        <v>7</v>
      </c>
      <c r="L81" s="18">
        <v>0</v>
      </c>
    </row>
    <row r="82" spans="1:12" ht="15" thickBot="1" x14ac:dyDescent="0.35">
      <c r="A82" s="6">
        <f t="shared" si="3"/>
        <v>80</v>
      </c>
      <c r="B82" s="7" t="s">
        <v>257</v>
      </c>
      <c r="C82" s="6" t="s">
        <v>17</v>
      </c>
      <c r="D82" s="8">
        <f t="shared" si="2"/>
        <v>530.64590117135663</v>
      </c>
      <c r="E82" s="9" t="s">
        <v>7</v>
      </c>
      <c r="F82" s="9">
        <v>0</v>
      </c>
      <c r="G82" s="10">
        <v>175.88</v>
      </c>
      <c r="H82" s="10">
        <v>174.22710199364349</v>
      </c>
      <c r="I82" s="11">
        <v>149.72</v>
      </c>
      <c r="J82" s="11">
        <v>356.4187991777132</v>
      </c>
      <c r="K82" s="18" t="s">
        <v>7</v>
      </c>
      <c r="L82" s="18">
        <v>0</v>
      </c>
    </row>
    <row r="83" spans="1:12" ht="15" thickBot="1" x14ac:dyDescent="0.35">
      <c r="A83" s="6">
        <f t="shared" si="3"/>
        <v>81</v>
      </c>
      <c r="B83" s="7" t="s">
        <v>449</v>
      </c>
      <c r="C83" s="6" t="s">
        <v>28</v>
      </c>
      <c r="D83" s="8">
        <f t="shared" si="2"/>
        <v>530.53710655501004</v>
      </c>
      <c r="E83" s="9">
        <v>126.51</v>
      </c>
      <c r="F83" s="9">
        <v>530.53710655501004</v>
      </c>
      <c r="G83" s="10" t="s">
        <v>7</v>
      </c>
      <c r="H83" s="10">
        <v>0</v>
      </c>
      <c r="I83" s="11" t="s">
        <v>7</v>
      </c>
      <c r="J83" s="11">
        <v>0</v>
      </c>
      <c r="K83" s="18" t="s">
        <v>7</v>
      </c>
      <c r="L83" s="18">
        <v>0</v>
      </c>
    </row>
    <row r="84" spans="1:12" ht="15" thickBot="1" x14ac:dyDescent="0.35">
      <c r="A84" s="6">
        <f t="shared" si="3"/>
        <v>82</v>
      </c>
      <c r="B84" s="7" t="s">
        <v>31</v>
      </c>
      <c r="C84" s="6" t="s">
        <v>26</v>
      </c>
      <c r="D84" s="8">
        <f t="shared" si="2"/>
        <v>369.60374282271204</v>
      </c>
      <c r="E84" s="9" t="s">
        <v>7</v>
      </c>
      <c r="F84" s="9">
        <v>0</v>
      </c>
      <c r="G84" s="10" t="s">
        <v>7</v>
      </c>
      <c r="H84" s="10">
        <v>0</v>
      </c>
      <c r="I84" s="11">
        <v>147.86000000000001</v>
      </c>
      <c r="J84" s="11">
        <v>369.60374282271204</v>
      </c>
      <c r="K84" s="18" t="s">
        <v>7</v>
      </c>
      <c r="L84" s="18">
        <v>0</v>
      </c>
    </row>
    <row r="85" spans="1:12" ht="15" thickBot="1" x14ac:dyDescent="0.35">
      <c r="A85" s="6">
        <f t="shared" si="3"/>
        <v>83</v>
      </c>
      <c r="B85" s="7" t="s">
        <v>16</v>
      </c>
      <c r="C85" s="6" t="s">
        <v>17</v>
      </c>
      <c r="D85" s="8">
        <f t="shared" si="2"/>
        <v>356.20613879634226</v>
      </c>
      <c r="E85" s="9" t="s">
        <v>7</v>
      </c>
      <c r="F85" s="9">
        <v>0</v>
      </c>
      <c r="G85" s="10" t="s">
        <v>7</v>
      </c>
      <c r="H85" s="10">
        <v>0</v>
      </c>
      <c r="I85" s="11">
        <v>149.75</v>
      </c>
      <c r="J85" s="11">
        <v>356.20613879634226</v>
      </c>
      <c r="K85" s="18" t="s">
        <v>7</v>
      </c>
      <c r="L85" s="18">
        <v>0</v>
      </c>
    </row>
    <row r="86" spans="1:12" ht="15" thickBot="1" x14ac:dyDescent="0.35">
      <c r="A86" s="6">
        <f t="shared" si="3"/>
        <v>84</v>
      </c>
      <c r="B86" s="7" t="s">
        <v>450</v>
      </c>
      <c r="C86" s="6" t="s">
        <v>15</v>
      </c>
      <c r="D86" s="8">
        <f t="shared" si="2"/>
        <v>331.5515746893962</v>
      </c>
      <c r="E86" s="9" t="s">
        <v>7</v>
      </c>
      <c r="F86" s="9">
        <v>0</v>
      </c>
      <c r="G86" s="10">
        <v>154.1</v>
      </c>
      <c r="H86" s="10">
        <v>331.5515746893962</v>
      </c>
      <c r="I86" s="11" t="s">
        <v>7</v>
      </c>
      <c r="J86" s="11">
        <v>0</v>
      </c>
      <c r="K86" s="18" t="s">
        <v>7</v>
      </c>
      <c r="L86" s="18">
        <v>0</v>
      </c>
    </row>
    <row r="87" spans="1:12" ht="15" thickBot="1" x14ac:dyDescent="0.35">
      <c r="A87" s="6">
        <f t="shared" si="3"/>
        <v>85</v>
      </c>
      <c r="B87" s="7" t="s">
        <v>25</v>
      </c>
      <c r="C87" s="6" t="s">
        <v>26</v>
      </c>
      <c r="D87" s="8">
        <f t="shared" si="2"/>
        <v>190.89813567732338</v>
      </c>
      <c r="E87" s="9" t="s">
        <v>7</v>
      </c>
      <c r="F87" s="9">
        <v>0</v>
      </c>
      <c r="G87" s="10" t="s">
        <v>7</v>
      </c>
      <c r="H87" s="10">
        <v>0</v>
      </c>
      <c r="I87" s="11">
        <v>173.07</v>
      </c>
      <c r="J87" s="11">
        <v>190.89813567732338</v>
      </c>
      <c r="K87" s="18" t="s">
        <v>7</v>
      </c>
      <c r="L87" s="18">
        <v>0</v>
      </c>
    </row>
    <row r="88" spans="1:12" ht="15" thickBot="1" x14ac:dyDescent="0.35">
      <c r="A88" s="6">
        <f t="shared" si="3"/>
        <v>86</v>
      </c>
      <c r="B88" s="7" t="s">
        <v>451</v>
      </c>
      <c r="C88" s="6" t="s">
        <v>56</v>
      </c>
      <c r="D88" s="8">
        <f t="shared" si="2"/>
        <v>169.77387112780883</v>
      </c>
      <c r="E88" s="9" t="s">
        <v>7</v>
      </c>
      <c r="F88" s="9">
        <v>0</v>
      </c>
      <c r="G88" s="10" t="s">
        <v>7</v>
      </c>
      <c r="H88" s="10">
        <v>0</v>
      </c>
      <c r="I88" s="11">
        <v>176.05</v>
      </c>
      <c r="J88" s="11">
        <v>169.77387112780883</v>
      </c>
      <c r="K88" s="18" t="s">
        <v>7</v>
      </c>
      <c r="L88" s="18">
        <v>0</v>
      </c>
    </row>
    <row r="89" spans="1:12" x14ac:dyDescent="0.3">
      <c r="K89"/>
      <c r="L89"/>
    </row>
    <row r="90" spans="1:12" x14ac:dyDescent="0.3">
      <c r="K90"/>
      <c r="L90"/>
    </row>
    <row r="91" spans="1:12" x14ac:dyDescent="0.3">
      <c r="K91"/>
      <c r="L91"/>
    </row>
    <row r="92" spans="1:12" x14ac:dyDescent="0.3">
      <c r="K92"/>
      <c r="L92"/>
    </row>
    <row r="93" spans="1:12" x14ac:dyDescent="0.3">
      <c r="K93"/>
      <c r="L93"/>
    </row>
    <row r="94" spans="1:12" x14ac:dyDescent="0.3">
      <c r="K94"/>
      <c r="L94"/>
    </row>
    <row r="95" spans="1:12" x14ac:dyDescent="0.3">
      <c r="K95"/>
      <c r="L95"/>
    </row>
    <row r="96" spans="1:12" x14ac:dyDescent="0.3">
      <c r="K96"/>
      <c r="L96"/>
    </row>
    <row r="97" spans="11:12" x14ac:dyDescent="0.3">
      <c r="K97"/>
      <c r="L97"/>
    </row>
    <row r="98" spans="11:12" x14ac:dyDescent="0.3">
      <c r="K98"/>
      <c r="L98"/>
    </row>
    <row r="99" spans="11:12" x14ac:dyDescent="0.3">
      <c r="K99"/>
      <c r="L99"/>
    </row>
    <row r="100" spans="11:12" x14ac:dyDescent="0.3">
      <c r="K100"/>
      <c r="L100"/>
    </row>
    <row r="101" spans="11:12" x14ac:dyDescent="0.3">
      <c r="K101"/>
      <c r="L101"/>
    </row>
    <row r="102" spans="11:12" x14ac:dyDescent="0.3">
      <c r="K102"/>
      <c r="L102"/>
    </row>
    <row r="103" spans="11:12" x14ac:dyDescent="0.3">
      <c r="K103"/>
      <c r="L103"/>
    </row>
    <row r="104" spans="11:12" x14ac:dyDescent="0.3">
      <c r="K104"/>
      <c r="L104"/>
    </row>
    <row r="105" spans="11:12" x14ac:dyDescent="0.3">
      <c r="K105"/>
      <c r="L105"/>
    </row>
    <row r="106" spans="11:12" x14ac:dyDescent="0.3">
      <c r="K106"/>
      <c r="L106"/>
    </row>
    <row r="107" spans="11:12" x14ac:dyDescent="0.3">
      <c r="K107"/>
      <c r="L107"/>
    </row>
    <row r="108" spans="11:12" x14ac:dyDescent="0.3">
      <c r="K108"/>
      <c r="L108"/>
    </row>
    <row r="109" spans="11:12" x14ac:dyDescent="0.3">
      <c r="K109"/>
      <c r="L109"/>
    </row>
    <row r="110" spans="11:12" x14ac:dyDescent="0.3">
      <c r="K110"/>
      <c r="L110"/>
    </row>
    <row r="111" spans="11:12" x14ac:dyDescent="0.3">
      <c r="K111"/>
      <c r="L111"/>
    </row>
    <row r="112" spans="11:12" x14ac:dyDescent="0.3">
      <c r="K112"/>
      <c r="L112"/>
    </row>
    <row r="113" spans="11:12" x14ac:dyDescent="0.3">
      <c r="K113"/>
      <c r="L113"/>
    </row>
    <row r="114" spans="11:12" x14ac:dyDescent="0.3">
      <c r="K114"/>
      <c r="L114"/>
    </row>
    <row r="115" spans="11:12" x14ac:dyDescent="0.3">
      <c r="K115"/>
      <c r="L115"/>
    </row>
    <row r="116" spans="11:12" x14ac:dyDescent="0.3">
      <c r="K116"/>
      <c r="L116"/>
    </row>
    <row r="117" spans="11:12" x14ac:dyDescent="0.3">
      <c r="K117"/>
      <c r="L117"/>
    </row>
    <row r="118" spans="11:12" x14ac:dyDescent="0.3">
      <c r="K118"/>
      <c r="L118"/>
    </row>
    <row r="119" spans="11:12" x14ac:dyDescent="0.3">
      <c r="K119"/>
      <c r="L119"/>
    </row>
    <row r="120" spans="11:12" x14ac:dyDescent="0.3">
      <c r="K120"/>
      <c r="L120"/>
    </row>
    <row r="121" spans="11:12" x14ac:dyDescent="0.3">
      <c r="K121"/>
      <c r="L121"/>
    </row>
    <row r="122" spans="11:12" x14ac:dyDescent="0.3">
      <c r="K122"/>
      <c r="L122"/>
    </row>
    <row r="123" spans="11:12" x14ac:dyDescent="0.3">
      <c r="K123"/>
      <c r="L123"/>
    </row>
    <row r="124" spans="11:12" x14ac:dyDescent="0.3">
      <c r="K124"/>
      <c r="L124"/>
    </row>
    <row r="125" spans="11:12" x14ac:dyDescent="0.3">
      <c r="K125"/>
      <c r="L125"/>
    </row>
    <row r="126" spans="11:12" x14ac:dyDescent="0.3">
      <c r="K126"/>
      <c r="L126"/>
    </row>
    <row r="127" spans="11:12" x14ac:dyDescent="0.3">
      <c r="K127"/>
      <c r="L127"/>
    </row>
    <row r="128" spans="11:12" x14ac:dyDescent="0.3">
      <c r="K128"/>
      <c r="L128"/>
    </row>
    <row r="129" spans="11:12" x14ac:dyDescent="0.3">
      <c r="K129"/>
      <c r="L129"/>
    </row>
    <row r="130" spans="11:12" x14ac:dyDescent="0.3">
      <c r="K130"/>
      <c r="L130"/>
    </row>
    <row r="131" spans="11:12" x14ac:dyDescent="0.3">
      <c r="K131"/>
      <c r="L131"/>
    </row>
    <row r="132" spans="11:12" x14ac:dyDescent="0.3">
      <c r="K132"/>
      <c r="L132"/>
    </row>
    <row r="133" spans="11:12" x14ac:dyDescent="0.3">
      <c r="K133"/>
      <c r="L133"/>
    </row>
    <row r="134" spans="11:12" x14ac:dyDescent="0.3">
      <c r="K134"/>
      <c r="L134"/>
    </row>
    <row r="135" spans="11:12" x14ac:dyDescent="0.3">
      <c r="K135"/>
      <c r="L135"/>
    </row>
    <row r="136" spans="11:12" x14ac:dyDescent="0.3">
      <c r="K136"/>
      <c r="L136"/>
    </row>
    <row r="137" spans="11:12" x14ac:dyDescent="0.3">
      <c r="K137"/>
      <c r="L137"/>
    </row>
    <row r="138" spans="11:12" x14ac:dyDescent="0.3">
      <c r="K138"/>
      <c r="L138"/>
    </row>
    <row r="139" spans="11:12" x14ac:dyDescent="0.3">
      <c r="K139"/>
      <c r="L139"/>
    </row>
    <row r="140" spans="11:12" x14ac:dyDescent="0.3">
      <c r="K140"/>
      <c r="L140"/>
    </row>
    <row r="141" spans="11:12" x14ac:dyDescent="0.3">
      <c r="K141"/>
      <c r="L141"/>
    </row>
    <row r="142" spans="11:12" x14ac:dyDescent="0.3">
      <c r="K142"/>
      <c r="L142"/>
    </row>
    <row r="143" spans="11:12" x14ac:dyDescent="0.3">
      <c r="K143"/>
      <c r="L143"/>
    </row>
    <row r="144" spans="11:12" x14ac:dyDescent="0.3">
      <c r="K144"/>
      <c r="L144"/>
    </row>
    <row r="145" spans="11:12" x14ac:dyDescent="0.3">
      <c r="K145"/>
      <c r="L145"/>
    </row>
    <row r="146" spans="11:12" x14ac:dyDescent="0.3">
      <c r="K146"/>
      <c r="L146"/>
    </row>
    <row r="147" spans="11:12" x14ac:dyDescent="0.3">
      <c r="K147"/>
      <c r="L147"/>
    </row>
    <row r="148" spans="11:12" x14ac:dyDescent="0.3">
      <c r="K148"/>
      <c r="L148"/>
    </row>
    <row r="149" spans="11:12" x14ac:dyDescent="0.3">
      <c r="K149"/>
      <c r="L149"/>
    </row>
    <row r="150" spans="11:12" x14ac:dyDescent="0.3">
      <c r="K150"/>
      <c r="L150"/>
    </row>
    <row r="151" spans="11:12" x14ac:dyDescent="0.3">
      <c r="K151"/>
      <c r="L151"/>
    </row>
    <row r="152" spans="11:12" x14ac:dyDescent="0.3">
      <c r="K152"/>
      <c r="L152"/>
    </row>
    <row r="153" spans="11:12" x14ac:dyDescent="0.3">
      <c r="K153"/>
      <c r="L153"/>
    </row>
    <row r="154" spans="11:12" x14ac:dyDescent="0.3">
      <c r="K154"/>
      <c r="L154"/>
    </row>
    <row r="155" spans="11:12" x14ac:dyDescent="0.3">
      <c r="K155"/>
      <c r="L155"/>
    </row>
    <row r="156" spans="11:12" x14ac:dyDescent="0.3">
      <c r="K156"/>
      <c r="L156"/>
    </row>
    <row r="157" spans="11:12" x14ac:dyDescent="0.3">
      <c r="K157"/>
      <c r="L157"/>
    </row>
    <row r="158" spans="11:12" x14ac:dyDescent="0.3">
      <c r="K158"/>
      <c r="L158"/>
    </row>
    <row r="159" spans="11:12" x14ac:dyDescent="0.3">
      <c r="K159"/>
      <c r="L159"/>
    </row>
    <row r="160" spans="11:12" x14ac:dyDescent="0.3">
      <c r="K160"/>
      <c r="L160"/>
    </row>
    <row r="161" spans="11:12" x14ac:dyDescent="0.3">
      <c r="K161"/>
      <c r="L161"/>
    </row>
    <row r="162" spans="11:12" x14ac:dyDescent="0.3">
      <c r="K162"/>
      <c r="L162"/>
    </row>
    <row r="163" spans="11:12" x14ac:dyDescent="0.3">
      <c r="K163"/>
      <c r="L163"/>
    </row>
    <row r="164" spans="11:12" x14ac:dyDescent="0.3">
      <c r="K164"/>
      <c r="L164"/>
    </row>
    <row r="165" spans="11:12" x14ac:dyDescent="0.3">
      <c r="K165"/>
      <c r="L165"/>
    </row>
    <row r="166" spans="11:12" x14ac:dyDescent="0.3">
      <c r="K166"/>
      <c r="L166"/>
    </row>
    <row r="167" spans="11:12" x14ac:dyDescent="0.3">
      <c r="K167"/>
      <c r="L167"/>
    </row>
    <row r="168" spans="11:12" x14ac:dyDescent="0.3">
      <c r="K168"/>
      <c r="L168"/>
    </row>
    <row r="169" spans="11:12" x14ac:dyDescent="0.3">
      <c r="K169"/>
      <c r="L169"/>
    </row>
    <row r="170" spans="11:12" x14ac:dyDescent="0.3">
      <c r="K170"/>
      <c r="L170"/>
    </row>
    <row r="171" spans="11:12" x14ac:dyDescent="0.3">
      <c r="K171"/>
      <c r="L171"/>
    </row>
    <row r="172" spans="11:12" x14ac:dyDescent="0.3">
      <c r="K172"/>
      <c r="L172"/>
    </row>
    <row r="173" spans="11:12" x14ac:dyDescent="0.3">
      <c r="K173"/>
      <c r="L173"/>
    </row>
    <row r="174" spans="11:12" x14ac:dyDescent="0.3">
      <c r="K174"/>
      <c r="L174"/>
    </row>
    <row r="175" spans="11:12" x14ac:dyDescent="0.3">
      <c r="K175"/>
      <c r="L175"/>
    </row>
    <row r="176" spans="11:12" x14ac:dyDescent="0.3">
      <c r="K176"/>
      <c r="L176"/>
    </row>
    <row r="177" spans="11:12" x14ac:dyDescent="0.3">
      <c r="K177"/>
      <c r="L177"/>
    </row>
    <row r="178" spans="11:12" x14ac:dyDescent="0.3">
      <c r="K178"/>
      <c r="L178"/>
    </row>
    <row r="179" spans="11:12" x14ac:dyDescent="0.3">
      <c r="K179"/>
      <c r="L179"/>
    </row>
    <row r="180" spans="11:12" x14ac:dyDescent="0.3">
      <c r="K180"/>
      <c r="L180"/>
    </row>
    <row r="181" spans="11:12" x14ac:dyDescent="0.3">
      <c r="K181"/>
      <c r="L181"/>
    </row>
    <row r="182" spans="11:12" x14ac:dyDescent="0.3">
      <c r="K182"/>
      <c r="L182"/>
    </row>
    <row r="183" spans="11:12" x14ac:dyDescent="0.3">
      <c r="K183"/>
      <c r="L183"/>
    </row>
    <row r="184" spans="11:12" x14ac:dyDescent="0.3">
      <c r="K184"/>
      <c r="L184"/>
    </row>
    <row r="185" spans="11:12" x14ac:dyDescent="0.3">
      <c r="K185"/>
      <c r="L185"/>
    </row>
    <row r="186" spans="11:12" x14ac:dyDescent="0.3">
      <c r="K186"/>
      <c r="L186"/>
    </row>
    <row r="187" spans="11:12" x14ac:dyDescent="0.3">
      <c r="K187"/>
      <c r="L187"/>
    </row>
    <row r="188" spans="11:12" x14ac:dyDescent="0.3">
      <c r="K188"/>
      <c r="L188"/>
    </row>
    <row r="189" spans="11:12" x14ac:dyDescent="0.3">
      <c r="K189"/>
      <c r="L189"/>
    </row>
    <row r="190" spans="11:12" x14ac:dyDescent="0.3">
      <c r="K190"/>
      <c r="L190"/>
    </row>
    <row r="191" spans="11:12" x14ac:dyDescent="0.3">
      <c r="K191"/>
      <c r="L191"/>
    </row>
    <row r="192" spans="11:12" x14ac:dyDescent="0.3">
      <c r="K192"/>
      <c r="L192"/>
    </row>
    <row r="193" spans="11:12" x14ac:dyDescent="0.3">
      <c r="K193"/>
      <c r="L193"/>
    </row>
    <row r="194" spans="11:12" x14ac:dyDescent="0.3">
      <c r="K194"/>
      <c r="L194"/>
    </row>
    <row r="195" spans="11:12" x14ac:dyDescent="0.3">
      <c r="K195"/>
      <c r="L195"/>
    </row>
    <row r="196" spans="11:12" x14ac:dyDescent="0.3">
      <c r="K196"/>
      <c r="L196"/>
    </row>
    <row r="197" spans="11:12" x14ac:dyDescent="0.3">
      <c r="K197"/>
      <c r="L197"/>
    </row>
    <row r="198" spans="11:12" x14ac:dyDescent="0.3">
      <c r="K198"/>
      <c r="L198"/>
    </row>
    <row r="199" spans="11:12" x14ac:dyDescent="0.3">
      <c r="K199"/>
      <c r="L199"/>
    </row>
    <row r="200" spans="11:12" x14ac:dyDescent="0.3">
      <c r="K200"/>
      <c r="L200"/>
    </row>
    <row r="201" spans="11:12" x14ac:dyDescent="0.3">
      <c r="K201"/>
      <c r="L201"/>
    </row>
    <row r="202" spans="11:12" x14ac:dyDescent="0.3">
      <c r="K202"/>
      <c r="L202"/>
    </row>
    <row r="203" spans="11:12" x14ac:dyDescent="0.3">
      <c r="K203"/>
      <c r="L203"/>
    </row>
    <row r="204" spans="11:12" x14ac:dyDescent="0.3">
      <c r="K204"/>
      <c r="L204"/>
    </row>
    <row r="205" spans="11:12" x14ac:dyDescent="0.3">
      <c r="K205"/>
      <c r="L205"/>
    </row>
    <row r="206" spans="11:12" x14ac:dyDescent="0.3">
      <c r="K206"/>
      <c r="L206"/>
    </row>
    <row r="207" spans="11:12" x14ac:dyDescent="0.3">
      <c r="K207"/>
      <c r="L207"/>
    </row>
    <row r="208" spans="11:12" x14ac:dyDescent="0.3">
      <c r="K208"/>
      <c r="L208"/>
    </row>
    <row r="209" spans="11:12" x14ac:dyDescent="0.3">
      <c r="K209"/>
      <c r="L209"/>
    </row>
    <row r="210" spans="11:12" x14ac:dyDescent="0.3">
      <c r="K210"/>
      <c r="L210"/>
    </row>
    <row r="211" spans="11:12" x14ac:dyDescent="0.3">
      <c r="K211"/>
      <c r="L211"/>
    </row>
    <row r="212" spans="11:12" x14ac:dyDescent="0.3">
      <c r="K212"/>
      <c r="L212"/>
    </row>
    <row r="213" spans="11:12" x14ac:dyDescent="0.3">
      <c r="K213"/>
      <c r="L213"/>
    </row>
    <row r="214" spans="11:12" x14ac:dyDescent="0.3">
      <c r="K214"/>
      <c r="L214"/>
    </row>
    <row r="215" spans="11:12" x14ac:dyDescent="0.3">
      <c r="K215"/>
      <c r="L215"/>
    </row>
    <row r="216" spans="11:12" x14ac:dyDescent="0.3">
      <c r="K216"/>
      <c r="L216"/>
    </row>
    <row r="217" spans="11:12" x14ac:dyDescent="0.3">
      <c r="K217"/>
      <c r="L217"/>
    </row>
    <row r="218" spans="11:12" x14ac:dyDescent="0.3">
      <c r="K218"/>
      <c r="L218"/>
    </row>
    <row r="219" spans="11:12" x14ac:dyDescent="0.3">
      <c r="K219"/>
      <c r="L219"/>
    </row>
    <row r="220" spans="11:12" x14ac:dyDescent="0.3">
      <c r="K220"/>
      <c r="L220"/>
    </row>
    <row r="221" spans="11:12" x14ac:dyDescent="0.3">
      <c r="K221"/>
      <c r="L221"/>
    </row>
    <row r="222" spans="11:12" x14ac:dyDescent="0.3">
      <c r="K222"/>
      <c r="L222"/>
    </row>
    <row r="223" spans="11:12" x14ac:dyDescent="0.3">
      <c r="K223"/>
      <c r="L223"/>
    </row>
    <row r="224" spans="11:12" x14ac:dyDescent="0.3">
      <c r="K224"/>
      <c r="L224"/>
    </row>
    <row r="225" spans="11:12" x14ac:dyDescent="0.3">
      <c r="K225"/>
      <c r="L225"/>
    </row>
    <row r="226" spans="11:12" x14ac:dyDescent="0.3">
      <c r="K226"/>
      <c r="L226"/>
    </row>
    <row r="227" spans="11:12" x14ac:dyDescent="0.3">
      <c r="K227"/>
      <c r="L227"/>
    </row>
    <row r="228" spans="11:12" x14ac:dyDescent="0.3">
      <c r="K228"/>
      <c r="L228"/>
    </row>
    <row r="229" spans="11:12" x14ac:dyDescent="0.3">
      <c r="K229"/>
      <c r="L229"/>
    </row>
    <row r="230" spans="11:12" x14ac:dyDescent="0.3">
      <c r="K230"/>
      <c r="L230"/>
    </row>
    <row r="231" spans="11:12" x14ac:dyDescent="0.3">
      <c r="K231"/>
      <c r="L231"/>
    </row>
    <row r="232" spans="11:12" x14ac:dyDescent="0.3">
      <c r="K232"/>
      <c r="L232"/>
    </row>
    <row r="233" spans="11:12" x14ac:dyDescent="0.3">
      <c r="K233"/>
      <c r="L233"/>
    </row>
    <row r="234" spans="11:12" x14ac:dyDescent="0.3">
      <c r="K234"/>
      <c r="L234"/>
    </row>
    <row r="235" spans="11:12" x14ac:dyDescent="0.3">
      <c r="K235"/>
      <c r="L235"/>
    </row>
    <row r="236" spans="11:12" x14ac:dyDescent="0.3">
      <c r="K236"/>
      <c r="L236"/>
    </row>
    <row r="237" spans="11:12" x14ac:dyDescent="0.3">
      <c r="K237"/>
      <c r="L237"/>
    </row>
    <row r="238" spans="11:12" x14ac:dyDescent="0.3">
      <c r="K238"/>
      <c r="L238"/>
    </row>
    <row r="239" spans="11:12" x14ac:dyDescent="0.3">
      <c r="K239"/>
      <c r="L239"/>
    </row>
    <row r="240" spans="11:12" x14ac:dyDescent="0.3">
      <c r="K240"/>
      <c r="L240"/>
    </row>
    <row r="241" spans="11:12" x14ac:dyDescent="0.3">
      <c r="K241"/>
      <c r="L241"/>
    </row>
    <row r="242" spans="11:12" x14ac:dyDescent="0.3">
      <c r="K242"/>
      <c r="L242"/>
    </row>
    <row r="243" spans="11:12" x14ac:dyDescent="0.3">
      <c r="K243"/>
      <c r="L243"/>
    </row>
    <row r="244" spans="11:12" x14ac:dyDescent="0.3">
      <c r="K244"/>
      <c r="L244"/>
    </row>
    <row r="245" spans="11:12" x14ac:dyDescent="0.3">
      <c r="K245"/>
      <c r="L245"/>
    </row>
    <row r="246" spans="11:12" x14ac:dyDescent="0.3">
      <c r="K246"/>
      <c r="L246"/>
    </row>
    <row r="247" spans="11:12" x14ac:dyDescent="0.3">
      <c r="K247"/>
      <c r="L247"/>
    </row>
    <row r="248" spans="11:12" x14ac:dyDescent="0.3">
      <c r="K248"/>
      <c r="L248"/>
    </row>
    <row r="249" spans="11:12" x14ac:dyDescent="0.3">
      <c r="K249"/>
      <c r="L249"/>
    </row>
    <row r="250" spans="11:12" x14ac:dyDescent="0.3">
      <c r="K250"/>
      <c r="L250"/>
    </row>
    <row r="251" spans="11:12" x14ac:dyDescent="0.3">
      <c r="K251"/>
      <c r="L251"/>
    </row>
    <row r="252" spans="11:12" x14ac:dyDescent="0.3">
      <c r="K252"/>
      <c r="L252"/>
    </row>
    <row r="253" spans="11:12" x14ac:dyDescent="0.3">
      <c r="K253"/>
      <c r="L253"/>
    </row>
    <row r="254" spans="11:12" x14ac:dyDescent="0.3">
      <c r="K254"/>
      <c r="L254"/>
    </row>
    <row r="255" spans="11:12" x14ac:dyDescent="0.3">
      <c r="K255"/>
      <c r="L255"/>
    </row>
    <row r="256" spans="11:12" x14ac:dyDescent="0.3">
      <c r="K256"/>
      <c r="L256"/>
    </row>
    <row r="257" spans="11:12" x14ac:dyDescent="0.3">
      <c r="K257"/>
      <c r="L257"/>
    </row>
    <row r="258" spans="11:12" x14ac:dyDescent="0.3">
      <c r="K258"/>
      <c r="L258"/>
    </row>
    <row r="259" spans="11:12" x14ac:dyDescent="0.3">
      <c r="K259"/>
      <c r="L259"/>
    </row>
    <row r="260" spans="11:12" x14ac:dyDescent="0.3">
      <c r="K260"/>
      <c r="L260"/>
    </row>
    <row r="261" spans="11:12" x14ac:dyDescent="0.3">
      <c r="K261"/>
      <c r="L261"/>
    </row>
    <row r="262" spans="11:12" x14ac:dyDescent="0.3">
      <c r="K262"/>
      <c r="L262"/>
    </row>
    <row r="263" spans="11:12" x14ac:dyDescent="0.3">
      <c r="K263"/>
      <c r="L263"/>
    </row>
    <row r="264" spans="11:12" x14ac:dyDescent="0.3">
      <c r="K264"/>
      <c r="L264"/>
    </row>
    <row r="265" spans="11:12" x14ac:dyDescent="0.3">
      <c r="K265"/>
      <c r="L265"/>
    </row>
    <row r="266" spans="11:12" x14ac:dyDescent="0.3">
      <c r="K266"/>
      <c r="L266"/>
    </row>
    <row r="267" spans="11:12" x14ac:dyDescent="0.3">
      <c r="K267"/>
      <c r="L267"/>
    </row>
    <row r="268" spans="11:12" x14ac:dyDescent="0.3">
      <c r="K268"/>
      <c r="L268"/>
    </row>
    <row r="269" spans="11:12" x14ac:dyDescent="0.3">
      <c r="K269"/>
      <c r="L269"/>
    </row>
    <row r="270" spans="11:12" x14ac:dyDescent="0.3">
      <c r="K270"/>
      <c r="L270"/>
    </row>
    <row r="271" spans="11:12" x14ac:dyDescent="0.3">
      <c r="K271"/>
      <c r="L271"/>
    </row>
    <row r="272" spans="11:12" x14ac:dyDescent="0.3">
      <c r="K272"/>
      <c r="L272"/>
    </row>
    <row r="273" spans="11:12" x14ac:dyDescent="0.3">
      <c r="K273"/>
      <c r="L273"/>
    </row>
    <row r="274" spans="11:12" x14ac:dyDescent="0.3">
      <c r="K274"/>
      <c r="L274"/>
    </row>
    <row r="275" spans="11:12" x14ac:dyDescent="0.3">
      <c r="K275"/>
      <c r="L275"/>
    </row>
    <row r="276" spans="11:12" x14ac:dyDescent="0.3">
      <c r="K276"/>
      <c r="L276"/>
    </row>
    <row r="277" spans="11:12" x14ac:dyDescent="0.3">
      <c r="K277"/>
      <c r="L277"/>
    </row>
    <row r="278" spans="11:12" x14ac:dyDescent="0.3">
      <c r="K278"/>
      <c r="L278"/>
    </row>
    <row r="279" spans="11:12" x14ac:dyDescent="0.3">
      <c r="K279"/>
      <c r="L279"/>
    </row>
    <row r="280" spans="11:12" x14ac:dyDescent="0.3">
      <c r="K280"/>
      <c r="L280"/>
    </row>
    <row r="281" spans="11:12" x14ac:dyDescent="0.3">
      <c r="K281"/>
      <c r="L281"/>
    </row>
    <row r="282" spans="11:12" x14ac:dyDescent="0.3">
      <c r="K282"/>
      <c r="L282"/>
    </row>
    <row r="283" spans="11:12" x14ac:dyDescent="0.3">
      <c r="K283"/>
      <c r="L283"/>
    </row>
    <row r="284" spans="11:12" x14ac:dyDescent="0.3">
      <c r="K284"/>
      <c r="L284"/>
    </row>
    <row r="285" spans="11:12" x14ac:dyDescent="0.3">
      <c r="K285"/>
      <c r="L285"/>
    </row>
    <row r="286" spans="11:12" x14ac:dyDescent="0.3">
      <c r="K286"/>
      <c r="L286"/>
    </row>
    <row r="287" spans="11:12" x14ac:dyDescent="0.3">
      <c r="K287"/>
      <c r="L287"/>
    </row>
    <row r="288" spans="11:12" x14ac:dyDescent="0.3">
      <c r="K288"/>
      <c r="L288"/>
    </row>
    <row r="289" spans="11:12" x14ac:dyDescent="0.3">
      <c r="K289"/>
      <c r="L289"/>
    </row>
    <row r="290" spans="11:12" x14ac:dyDescent="0.3">
      <c r="K290"/>
      <c r="L290"/>
    </row>
    <row r="291" spans="11:12" x14ac:dyDescent="0.3">
      <c r="K291"/>
      <c r="L291"/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BB76-2922-41FF-B4DE-55582DB23AFE}">
  <sheetPr>
    <pageSetUpPr fitToPage="1"/>
  </sheetPr>
  <dimension ref="A1:L84"/>
  <sheetViews>
    <sheetView zoomScale="130" zoomScaleNormal="130" workbookViewId="0">
      <selection activeCell="L3" sqref="L3"/>
    </sheetView>
  </sheetViews>
  <sheetFormatPr defaultRowHeight="14.4" x14ac:dyDescent="0.3"/>
  <cols>
    <col min="1" max="1" width="5" bestFit="1" customWidth="1"/>
    <col min="2" max="2" width="21.55468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</cols>
  <sheetData>
    <row r="1" spans="1:12" ht="60" customHeight="1" thickBot="1" x14ac:dyDescent="0.35">
      <c r="A1" s="39" t="s">
        <v>389</v>
      </c>
      <c r="B1" s="40"/>
      <c r="C1" s="40"/>
      <c r="D1" s="40"/>
      <c r="E1" s="41" t="s">
        <v>309</v>
      </c>
      <c r="F1" s="53"/>
      <c r="G1" s="54" t="s">
        <v>190</v>
      </c>
      <c r="H1" s="55"/>
      <c r="I1" s="49" t="s">
        <v>362</v>
      </c>
      <c r="J1" s="50"/>
    </row>
    <row r="2" spans="1:12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2" ht="15" thickBot="1" x14ac:dyDescent="0.35">
      <c r="A3" s="6">
        <v>1</v>
      </c>
      <c r="B3" s="7" t="s">
        <v>11</v>
      </c>
      <c r="C3" s="6" t="s">
        <v>12</v>
      </c>
      <c r="D3" s="8">
        <v>1998.84</v>
      </c>
      <c r="E3" s="9">
        <v>99.66</v>
      </c>
      <c r="F3" s="9">
        <v>727.88</v>
      </c>
      <c r="G3" s="10">
        <v>64.209999999999994</v>
      </c>
      <c r="H3" s="10">
        <v>998.84</v>
      </c>
      <c r="I3" s="11">
        <v>58.03</v>
      </c>
      <c r="J3" s="11">
        <v>1000</v>
      </c>
      <c r="L3" s="23"/>
    </row>
    <row r="4" spans="1:12" ht="15" thickBot="1" x14ac:dyDescent="0.35">
      <c r="A4" s="6">
        <v>2</v>
      </c>
      <c r="B4" s="7" t="s">
        <v>35</v>
      </c>
      <c r="C4" s="6" t="s">
        <v>12</v>
      </c>
      <c r="D4" s="8">
        <v>1996.95</v>
      </c>
      <c r="E4" s="9">
        <v>62.14</v>
      </c>
      <c r="F4" s="9">
        <v>1000</v>
      </c>
      <c r="G4" s="10">
        <v>64.47</v>
      </c>
      <c r="H4" s="10">
        <v>996.95</v>
      </c>
      <c r="I4" s="11" t="s">
        <v>7</v>
      </c>
      <c r="J4" s="11">
        <v>0</v>
      </c>
    </row>
    <row r="5" spans="1:12" ht="15" thickBot="1" x14ac:dyDescent="0.35">
      <c r="A5" s="6">
        <f>A4+1</f>
        <v>3</v>
      </c>
      <c r="B5" s="7" t="s">
        <v>206</v>
      </c>
      <c r="C5" s="6" t="s">
        <v>12</v>
      </c>
      <c r="D5" s="8">
        <v>1975.52</v>
      </c>
      <c r="E5" s="9">
        <v>62.39</v>
      </c>
      <c r="F5" s="9">
        <v>998.24</v>
      </c>
      <c r="G5" s="10" t="s">
        <v>7</v>
      </c>
      <c r="H5" s="10">
        <v>0</v>
      </c>
      <c r="I5" s="11">
        <v>61.26</v>
      </c>
      <c r="J5" s="11">
        <v>977.28</v>
      </c>
    </row>
    <row r="6" spans="1:12" ht="15" thickBot="1" x14ac:dyDescent="0.35">
      <c r="A6" s="6">
        <f t="shared" ref="A6:A69" si="0">A5+1</f>
        <v>4</v>
      </c>
      <c r="B6" s="7" t="s">
        <v>216</v>
      </c>
      <c r="C6" s="6" t="s">
        <v>12</v>
      </c>
      <c r="D6" s="8">
        <v>1969.12</v>
      </c>
      <c r="E6" s="9">
        <v>63.46</v>
      </c>
      <c r="F6" s="9">
        <v>990.47</v>
      </c>
      <c r="G6" s="10" t="s">
        <v>7</v>
      </c>
      <c r="H6" s="10">
        <v>0</v>
      </c>
      <c r="I6" s="11">
        <v>61.06</v>
      </c>
      <c r="J6" s="11">
        <v>978.66</v>
      </c>
    </row>
    <row r="7" spans="1:12" ht="15" thickBot="1" x14ac:dyDescent="0.35">
      <c r="A7" s="6">
        <f t="shared" si="0"/>
        <v>5</v>
      </c>
      <c r="B7" s="7" t="s">
        <v>187</v>
      </c>
      <c r="C7" s="6" t="s">
        <v>28</v>
      </c>
      <c r="D7" s="8">
        <v>1946.38</v>
      </c>
      <c r="E7" s="9">
        <v>66.81</v>
      </c>
      <c r="F7" s="9">
        <v>966.13</v>
      </c>
      <c r="G7" s="10">
        <v>66.739999999999995</v>
      </c>
      <c r="H7" s="10">
        <v>980.25</v>
      </c>
      <c r="I7" s="11" t="s">
        <v>7</v>
      </c>
      <c r="J7" s="11">
        <v>0</v>
      </c>
    </row>
    <row r="8" spans="1:12" ht="15" thickBot="1" x14ac:dyDescent="0.35">
      <c r="A8" s="6">
        <f t="shared" si="0"/>
        <v>6</v>
      </c>
      <c r="B8" s="7" t="s">
        <v>251</v>
      </c>
      <c r="C8" s="6" t="s">
        <v>17</v>
      </c>
      <c r="D8" s="8">
        <v>1926.42</v>
      </c>
      <c r="E8" s="9" t="s">
        <v>7</v>
      </c>
      <c r="F8" s="9">
        <v>0</v>
      </c>
      <c r="G8" s="10">
        <v>68.209999999999994</v>
      </c>
      <c r="H8" s="10">
        <v>969.46</v>
      </c>
      <c r="I8" s="11">
        <v>64.14</v>
      </c>
      <c r="J8" s="11">
        <v>956.96</v>
      </c>
    </row>
    <row r="9" spans="1:12" ht="15" thickBot="1" x14ac:dyDescent="0.35">
      <c r="A9" s="6">
        <f t="shared" si="0"/>
        <v>7</v>
      </c>
      <c r="B9" s="7" t="s">
        <v>13</v>
      </c>
      <c r="C9" s="6" t="s">
        <v>12</v>
      </c>
      <c r="D9" s="8">
        <v>1925.3</v>
      </c>
      <c r="E9" s="9">
        <v>69.94</v>
      </c>
      <c r="F9" s="9">
        <v>943.42</v>
      </c>
      <c r="G9" s="10">
        <v>67.36</v>
      </c>
      <c r="H9" s="10">
        <v>975.71</v>
      </c>
      <c r="I9" s="11">
        <v>65.19</v>
      </c>
      <c r="J9" s="11">
        <v>949.59</v>
      </c>
    </row>
    <row r="10" spans="1:12" ht="15" thickBot="1" x14ac:dyDescent="0.35">
      <c r="A10" s="6">
        <f t="shared" si="0"/>
        <v>8</v>
      </c>
      <c r="B10" s="7" t="s">
        <v>296</v>
      </c>
      <c r="C10" s="6" t="s">
        <v>9</v>
      </c>
      <c r="D10" s="8">
        <v>1911.36</v>
      </c>
      <c r="E10" s="9" t="s">
        <v>7</v>
      </c>
      <c r="F10" s="9">
        <v>0</v>
      </c>
      <c r="G10" s="10">
        <v>69.739999999999995</v>
      </c>
      <c r="H10" s="10">
        <v>958.15</v>
      </c>
      <c r="I10" s="11">
        <v>64.680000000000007</v>
      </c>
      <c r="J10" s="11">
        <v>953.22</v>
      </c>
    </row>
    <row r="11" spans="1:12" ht="15" thickBot="1" x14ac:dyDescent="0.35">
      <c r="A11" s="6">
        <f t="shared" si="0"/>
        <v>9</v>
      </c>
      <c r="B11" s="7" t="s">
        <v>189</v>
      </c>
      <c r="C11" s="6" t="s">
        <v>12</v>
      </c>
      <c r="D11" s="8">
        <v>1898.68</v>
      </c>
      <c r="E11" s="9">
        <v>69.56</v>
      </c>
      <c r="F11" s="9">
        <v>946.22</v>
      </c>
      <c r="G11" s="10">
        <v>70.52</v>
      </c>
      <c r="H11" s="10">
        <v>952.46</v>
      </c>
      <c r="I11" s="11">
        <v>68.13</v>
      </c>
      <c r="J11" s="11">
        <v>928.87</v>
      </c>
    </row>
    <row r="12" spans="1:12" ht="15" thickBot="1" x14ac:dyDescent="0.35">
      <c r="A12" s="6">
        <f t="shared" si="0"/>
        <v>10</v>
      </c>
      <c r="B12" s="7" t="s">
        <v>188</v>
      </c>
      <c r="C12" s="6" t="s">
        <v>17</v>
      </c>
      <c r="D12" s="8">
        <v>1895.22</v>
      </c>
      <c r="E12" s="9" t="s">
        <v>7</v>
      </c>
      <c r="F12" s="9">
        <v>0</v>
      </c>
      <c r="G12" s="10">
        <v>70.98</v>
      </c>
      <c r="H12" s="10">
        <v>949.02</v>
      </c>
      <c r="I12" s="11">
        <v>65.67</v>
      </c>
      <c r="J12" s="11">
        <v>946.2</v>
      </c>
    </row>
    <row r="13" spans="1:12" ht="15" thickBot="1" x14ac:dyDescent="0.35">
      <c r="A13" s="6">
        <f t="shared" si="0"/>
        <v>11</v>
      </c>
      <c r="B13" s="7" t="s">
        <v>239</v>
      </c>
      <c r="C13" s="6" t="s">
        <v>17</v>
      </c>
      <c r="D13" s="8">
        <v>1863.87</v>
      </c>
      <c r="E13" s="9" t="s">
        <v>7</v>
      </c>
      <c r="F13" s="9">
        <v>0</v>
      </c>
      <c r="G13" s="10">
        <v>72.91</v>
      </c>
      <c r="H13" s="10">
        <v>934.86</v>
      </c>
      <c r="I13" s="11">
        <v>68.11</v>
      </c>
      <c r="J13" s="11">
        <v>929.01</v>
      </c>
    </row>
    <row r="14" spans="1:12" ht="15" thickBot="1" x14ac:dyDescent="0.35">
      <c r="A14" s="6">
        <f t="shared" si="0"/>
        <v>12</v>
      </c>
      <c r="B14" s="7" t="s">
        <v>236</v>
      </c>
      <c r="C14" s="6" t="s">
        <v>12</v>
      </c>
      <c r="D14" s="8">
        <v>1857.56</v>
      </c>
      <c r="E14" s="9">
        <v>76.260000000000005</v>
      </c>
      <c r="F14" s="9">
        <v>897.62</v>
      </c>
      <c r="G14" s="10">
        <v>72.069999999999993</v>
      </c>
      <c r="H14" s="10">
        <v>941.06</v>
      </c>
      <c r="I14" s="11">
        <v>69.89</v>
      </c>
      <c r="J14" s="11">
        <v>916.49</v>
      </c>
    </row>
    <row r="15" spans="1:12" ht="15" thickBot="1" x14ac:dyDescent="0.35">
      <c r="A15" s="6">
        <f t="shared" si="0"/>
        <v>13</v>
      </c>
      <c r="B15" s="7" t="s">
        <v>286</v>
      </c>
      <c r="C15" s="6" t="s">
        <v>26</v>
      </c>
      <c r="D15" s="8">
        <v>1838.14</v>
      </c>
      <c r="E15" s="9">
        <v>74.81</v>
      </c>
      <c r="F15" s="9">
        <v>908.08</v>
      </c>
      <c r="G15" s="10" t="s">
        <v>7</v>
      </c>
      <c r="H15" s="10">
        <v>0</v>
      </c>
      <c r="I15" s="11">
        <v>67.959999999999994</v>
      </c>
      <c r="J15" s="11">
        <v>930.05</v>
      </c>
    </row>
    <row r="16" spans="1:12" ht="15" thickBot="1" x14ac:dyDescent="0.35">
      <c r="A16" s="6">
        <f t="shared" si="0"/>
        <v>14</v>
      </c>
      <c r="B16" s="7" t="s">
        <v>267</v>
      </c>
      <c r="C16" s="6" t="s">
        <v>17</v>
      </c>
      <c r="D16" s="8">
        <v>1814.28</v>
      </c>
      <c r="E16" s="9" t="s">
        <v>7</v>
      </c>
      <c r="F16" s="9">
        <v>0</v>
      </c>
      <c r="G16" s="10">
        <v>64.05</v>
      </c>
      <c r="H16" s="10">
        <v>1000</v>
      </c>
      <c r="I16" s="11">
        <v>84.4</v>
      </c>
      <c r="J16" s="11">
        <v>814.28</v>
      </c>
    </row>
    <row r="17" spans="1:10" ht="15" thickBot="1" x14ac:dyDescent="0.35">
      <c r="A17" s="6">
        <f t="shared" si="0"/>
        <v>15</v>
      </c>
      <c r="B17" s="7" t="s">
        <v>88</v>
      </c>
      <c r="C17" s="6" t="s">
        <v>9</v>
      </c>
      <c r="D17" s="8">
        <v>1813.44</v>
      </c>
      <c r="E17" s="9" t="s">
        <v>7</v>
      </c>
      <c r="F17" s="9">
        <v>0</v>
      </c>
      <c r="G17" s="10">
        <v>64.650000000000006</v>
      </c>
      <c r="H17" s="10">
        <v>995.6</v>
      </c>
      <c r="I17" s="11">
        <v>83.9</v>
      </c>
      <c r="J17" s="11">
        <v>817.83</v>
      </c>
    </row>
    <row r="18" spans="1:10" ht="15" thickBot="1" x14ac:dyDescent="0.35">
      <c r="A18" s="6">
        <f t="shared" si="0"/>
        <v>16</v>
      </c>
      <c r="B18" s="7" t="s">
        <v>242</v>
      </c>
      <c r="C18" s="6" t="s">
        <v>12</v>
      </c>
      <c r="D18" s="8">
        <v>1791.09</v>
      </c>
      <c r="E18" s="9">
        <v>63.2</v>
      </c>
      <c r="F18" s="9">
        <v>992.33</v>
      </c>
      <c r="G18" s="10" t="s">
        <v>7</v>
      </c>
      <c r="H18" s="10">
        <v>0</v>
      </c>
      <c r="I18" s="11">
        <v>86.6</v>
      </c>
      <c r="J18" s="11">
        <v>798.76</v>
      </c>
    </row>
    <row r="19" spans="1:10" ht="15" thickBot="1" x14ac:dyDescent="0.35">
      <c r="A19" s="6">
        <f t="shared" si="0"/>
        <v>17</v>
      </c>
      <c r="B19" s="7" t="s">
        <v>54</v>
      </c>
      <c r="C19" s="6" t="s">
        <v>28</v>
      </c>
      <c r="D19" s="8">
        <v>1756.82</v>
      </c>
      <c r="E19" s="9">
        <v>89.31</v>
      </c>
      <c r="F19" s="9">
        <v>802.9</v>
      </c>
      <c r="G19" s="10">
        <v>70.319999999999993</v>
      </c>
      <c r="H19" s="10">
        <v>953.92</v>
      </c>
      <c r="I19" s="11" t="s">
        <v>7</v>
      </c>
      <c r="J19" s="11">
        <v>0</v>
      </c>
    </row>
    <row r="20" spans="1:10" ht="15" thickBot="1" x14ac:dyDescent="0.35">
      <c r="A20" s="6">
        <f t="shared" si="0"/>
        <v>18</v>
      </c>
      <c r="B20" s="7" t="s">
        <v>102</v>
      </c>
      <c r="C20" s="6" t="s">
        <v>9</v>
      </c>
      <c r="D20" s="8">
        <v>1737.76</v>
      </c>
      <c r="E20" s="9" t="s">
        <v>7</v>
      </c>
      <c r="F20" s="9">
        <v>0</v>
      </c>
      <c r="G20" s="10">
        <v>83.04</v>
      </c>
      <c r="H20" s="10">
        <v>860.33</v>
      </c>
      <c r="I20" s="11">
        <v>75.44</v>
      </c>
      <c r="J20" s="11">
        <v>877.42</v>
      </c>
    </row>
    <row r="21" spans="1:10" ht="15" thickBot="1" x14ac:dyDescent="0.35">
      <c r="A21" s="6">
        <f t="shared" si="0"/>
        <v>19</v>
      </c>
      <c r="B21" s="7" t="s">
        <v>97</v>
      </c>
      <c r="C21" s="6" t="s">
        <v>6</v>
      </c>
      <c r="D21" s="8">
        <v>1684.39</v>
      </c>
      <c r="E21" s="9">
        <v>69.23</v>
      </c>
      <c r="F21" s="9">
        <v>948.61</v>
      </c>
      <c r="G21" s="10">
        <v>99.97</v>
      </c>
      <c r="H21" s="10">
        <v>735.78</v>
      </c>
      <c r="I21" s="11">
        <v>112.65</v>
      </c>
      <c r="J21" s="11">
        <v>615.29999999999995</v>
      </c>
    </row>
    <row r="22" spans="1:10" ht="15" thickBot="1" x14ac:dyDescent="0.35">
      <c r="A22" s="6">
        <f t="shared" si="0"/>
        <v>20</v>
      </c>
      <c r="B22" s="7" t="s">
        <v>23</v>
      </c>
      <c r="C22" s="6" t="s">
        <v>12</v>
      </c>
      <c r="D22" s="8">
        <v>1673.13</v>
      </c>
      <c r="E22" s="9" t="s">
        <v>7</v>
      </c>
      <c r="F22" s="9">
        <v>0</v>
      </c>
      <c r="G22" s="10">
        <v>101.02</v>
      </c>
      <c r="H22" s="10">
        <v>728.08</v>
      </c>
      <c r="I22" s="11">
        <v>65.83</v>
      </c>
      <c r="J22" s="11">
        <v>945.06</v>
      </c>
    </row>
    <row r="23" spans="1:10" ht="15" thickBot="1" x14ac:dyDescent="0.35">
      <c r="A23" s="6">
        <f t="shared" si="0"/>
        <v>21</v>
      </c>
      <c r="B23" s="7" t="s">
        <v>194</v>
      </c>
      <c r="C23" s="6" t="s">
        <v>9</v>
      </c>
      <c r="D23" s="8">
        <v>1638.23</v>
      </c>
      <c r="E23" s="9" t="s">
        <v>7</v>
      </c>
      <c r="F23" s="9">
        <v>0</v>
      </c>
      <c r="G23" s="10">
        <v>64.52</v>
      </c>
      <c r="H23" s="10">
        <v>996.58</v>
      </c>
      <c r="I23" s="11">
        <v>108.91</v>
      </c>
      <c r="J23" s="11">
        <v>641.65</v>
      </c>
    </row>
    <row r="24" spans="1:10" ht="15" thickBot="1" x14ac:dyDescent="0.35">
      <c r="A24" s="6">
        <f t="shared" si="0"/>
        <v>22</v>
      </c>
      <c r="B24" s="7" t="s">
        <v>390</v>
      </c>
      <c r="C24" s="6" t="s">
        <v>17</v>
      </c>
      <c r="D24" s="8">
        <v>1561.8</v>
      </c>
      <c r="E24" s="9" t="s">
        <v>7</v>
      </c>
      <c r="F24" s="9">
        <v>0</v>
      </c>
      <c r="G24" s="10">
        <v>71</v>
      </c>
      <c r="H24" s="10">
        <v>948.88</v>
      </c>
      <c r="I24" s="11">
        <v>112.99</v>
      </c>
      <c r="J24" s="11">
        <v>612.92999999999995</v>
      </c>
    </row>
    <row r="25" spans="1:10" ht="15" thickBot="1" x14ac:dyDescent="0.35">
      <c r="A25" s="6">
        <f t="shared" si="0"/>
        <v>23</v>
      </c>
      <c r="B25" s="7" t="s">
        <v>391</v>
      </c>
      <c r="C25" s="6" t="s">
        <v>12</v>
      </c>
      <c r="D25" s="8">
        <v>1533.26</v>
      </c>
      <c r="E25" s="9" t="s">
        <v>7</v>
      </c>
      <c r="F25" s="9">
        <v>0</v>
      </c>
      <c r="G25" s="10">
        <v>73.78</v>
      </c>
      <c r="H25" s="10">
        <v>928.45</v>
      </c>
      <c r="I25" s="11">
        <v>114.14</v>
      </c>
      <c r="J25" s="11">
        <v>604.80999999999995</v>
      </c>
    </row>
    <row r="26" spans="1:10" ht="15" thickBot="1" x14ac:dyDescent="0.35">
      <c r="A26" s="6">
        <f t="shared" si="0"/>
        <v>24</v>
      </c>
      <c r="B26" s="7" t="s">
        <v>42</v>
      </c>
      <c r="C26" s="6" t="s">
        <v>17</v>
      </c>
      <c r="D26" s="8">
        <v>1404.55</v>
      </c>
      <c r="E26" s="9" t="s">
        <v>7</v>
      </c>
      <c r="F26" s="9">
        <v>0</v>
      </c>
      <c r="G26" s="10">
        <v>72.489999999999995</v>
      </c>
      <c r="H26" s="10">
        <v>937.94</v>
      </c>
      <c r="I26" s="11">
        <v>133.76</v>
      </c>
      <c r="J26" s="11">
        <v>466.61</v>
      </c>
    </row>
    <row r="27" spans="1:10" ht="15" thickBot="1" x14ac:dyDescent="0.35">
      <c r="A27" s="6">
        <f t="shared" si="0"/>
        <v>25</v>
      </c>
      <c r="B27" s="7" t="s">
        <v>27</v>
      </c>
      <c r="C27" s="6" t="s">
        <v>28</v>
      </c>
      <c r="D27" s="8">
        <v>996.48</v>
      </c>
      <c r="E27" s="9">
        <v>62.63</v>
      </c>
      <c r="F27" s="9">
        <v>996.48</v>
      </c>
      <c r="G27" s="10" t="s">
        <v>7</v>
      </c>
      <c r="H27" s="10">
        <v>0</v>
      </c>
      <c r="I27" s="11" t="s">
        <v>7</v>
      </c>
      <c r="J27" s="11">
        <v>0</v>
      </c>
    </row>
    <row r="28" spans="1:10" ht="15" thickBot="1" x14ac:dyDescent="0.35">
      <c r="A28" s="6">
        <f t="shared" si="0"/>
        <v>26</v>
      </c>
      <c r="B28" s="7" t="s">
        <v>303</v>
      </c>
      <c r="C28" s="6" t="s">
        <v>9</v>
      </c>
      <c r="D28" s="8">
        <v>989.1</v>
      </c>
      <c r="E28" s="9" t="s">
        <v>7</v>
      </c>
      <c r="F28" s="9">
        <v>0</v>
      </c>
      <c r="G28" s="10">
        <v>65.540000000000006</v>
      </c>
      <c r="H28" s="10">
        <v>989.1</v>
      </c>
      <c r="I28" s="11" t="s">
        <v>7</v>
      </c>
      <c r="J28" s="11">
        <v>0</v>
      </c>
    </row>
    <row r="29" spans="1:10" ht="15" thickBot="1" x14ac:dyDescent="0.35">
      <c r="A29" s="6">
        <f t="shared" si="0"/>
        <v>27</v>
      </c>
      <c r="B29" s="7" t="s">
        <v>392</v>
      </c>
      <c r="C29" s="6" t="s">
        <v>17</v>
      </c>
      <c r="D29" s="8">
        <v>986.8</v>
      </c>
      <c r="E29" s="9" t="s">
        <v>7</v>
      </c>
      <c r="F29" s="9">
        <v>0</v>
      </c>
      <c r="G29" s="10">
        <v>65.849999999999994</v>
      </c>
      <c r="H29" s="10">
        <v>986.8</v>
      </c>
      <c r="I29" s="11" t="s">
        <v>7</v>
      </c>
      <c r="J29" s="11">
        <v>0</v>
      </c>
    </row>
    <row r="30" spans="1:10" ht="15" thickBot="1" x14ac:dyDescent="0.35">
      <c r="A30" s="6">
        <f t="shared" si="0"/>
        <v>28</v>
      </c>
      <c r="B30" s="7" t="s">
        <v>89</v>
      </c>
      <c r="C30" s="6" t="s">
        <v>28</v>
      </c>
      <c r="D30" s="8">
        <v>982.26</v>
      </c>
      <c r="E30" s="9">
        <v>64.59</v>
      </c>
      <c r="F30" s="9">
        <v>982.26</v>
      </c>
      <c r="G30" s="10" t="s">
        <v>7</v>
      </c>
      <c r="H30" s="10">
        <v>0</v>
      </c>
      <c r="I30" s="11" t="s">
        <v>7</v>
      </c>
      <c r="J30" s="11">
        <v>0</v>
      </c>
    </row>
    <row r="31" spans="1:10" ht="15" thickBot="1" x14ac:dyDescent="0.35">
      <c r="A31" s="6">
        <f t="shared" si="0"/>
        <v>29</v>
      </c>
      <c r="B31" s="7" t="s">
        <v>393</v>
      </c>
      <c r="C31" s="6" t="s">
        <v>17</v>
      </c>
      <c r="D31" s="8">
        <v>980.79</v>
      </c>
      <c r="E31" s="9" t="s">
        <v>7</v>
      </c>
      <c r="F31" s="9">
        <v>0</v>
      </c>
      <c r="G31" s="10">
        <v>168.67</v>
      </c>
      <c r="H31" s="10">
        <v>230.49</v>
      </c>
      <c r="I31" s="11">
        <v>93.48</v>
      </c>
      <c r="J31" s="11">
        <v>750.29</v>
      </c>
    </row>
    <row r="32" spans="1:10" ht="15" thickBot="1" x14ac:dyDescent="0.35">
      <c r="A32" s="6">
        <f t="shared" si="0"/>
        <v>30</v>
      </c>
      <c r="B32" s="7" t="s">
        <v>265</v>
      </c>
      <c r="C32" s="6" t="s">
        <v>9</v>
      </c>
      <c r="D32" s="8">
        <v>977.44</v>
      </c>
      <c r="E32" s="9" t="s">
        <v>7</v>
      </c>
      <c r="F32" s="9">
        <v>0</v>
      </c>
      <c r="G32" s="10">
        <v>67.12</v>
      </c>
      <c r="H32" s="10">
        <v>977.44</v>
      </c>
      <c r="I32" s="11" t="s">
        <v>7</v>
      </c>
      <c r="J32" s="11">
        <v>0</v>
      </c>
    </row>
    <row r="33" spans="1:10" ht="15" thickBot="1" x14ac:dyDescent="0.35">
      <c r="A33" s="6">
        <f t="shared" si="0"/>
        <v>31</v>
      </c>
      <c r="B33" s="7" t="s">
        <v>8</v>
      </c>
      <c r="C33" s="6" t="s">
        <v>9</v>
      </c>
      <c r="D33" s="8">
        <v>976.9</v>
      </c>
      <c r="E33" s="9" t="s">
        <v>7</v>
      </c>
      <c r="F33" s="9">
        <v>0</v>
      </c>
      <c r="G33" s="10">
        <v>67.19</v>
      </c>
      <c r="H33" s="10">
        <v>976.9</v>
      </c>
      <c r="I33" s="11" t="s">
        <v>7</v>
      </c>
      <c r="J33" s="11">
        <v>0</v>
      </c>
    </row>
    <row r="34" spans="1:10" ht="15" thickBot="1" x14ac:dyDescent="0.35">
      <c r="A34" s="6">
        <f t="shared" si="0"/>
        <v>32</v>
      </c>
      <c r="B34" s="7" t="s">
        <v>109</v>
      </c>
      <c r="C34" s="6" t="s">
        <v>28</v>
      </c>
      <c r="D34" s="8">
        <v>968.45</v>
      </c>
      <c r="E34" s="9">
        <v>66.489999999999995</v>
      </c>
      <c r="F34" s="9">
        <v>968.45</v>
      </c>
      <c r="G34" s="10" t="s">
        <v>7</v>
      </c>
      <c r="H34" s="10">
        <v>0</v>
      </c>
      <c r="I34" s="11" t="s">
        <v>7</v>
      </c>
      <c r="J34" s="11">
        <v>0</v>
      </c>
    </row>
    <row r="35" spans="1:10" ht="15" thickBot="1" x14ac:dyDescent="0.35">
      <c r="A35" s="6">
        <f t="shared" si="0"/>
        <v>33</v>
      </c>
      <c r="B35" s="7" t="s">
        <v>266</v>
      </c>
      <c r="C35" s="6" t="s">
        <v>15</v>
      </c>
      <c r="D35" s="8">
        <v>967.36</v>
      </c>
      <c r="E35" s="9" t="s">
        <v>7</v>
      </c>
      <c r="F35" s="9">
        <v>0</v>
      </c>
      <c r="G35" s="10">
        <v>68.489999999999995</v>
      </c>
      <c r="H35" s="10">
        <v>967.36</v>
      </c>
      <c r="I35" s="11" t="s">
        <v>7</v>
      </c>
      <c r="J35" s="11">
        <v>0</v>
      </c>
    </row>
    <row r="36" spans="1:10" ht="15" thickBot="1" x14ac:dyDescent="0.35">
      <c r="A36" s="6">
        <f t="shared" si="0"/>
        <v>34</v>
      </c>
      <c r="B36" s="7" t="s">
        <v>245</v>
      </c>
      <c r="C36" s="6" t="s">
        <v>26</v>
      </c>
      <c r="D36" s="8">
        <v>966.11</v>
      </c>
      <c r="E36" s="9">
        <v>66.81</v>
      </c>
      <c r="F36" s="9">
        <v>966.11</v>
      </c>
      <c r="G36" s="10" t="s">
        <v>7</v>
      </c>
      <c r="H36" s="10">
        <v>0</v>
      </c>
      <c r="I36" s="11" t="s">
        <v>7</v>
      </c>
      <c r="J36" s="11">
        <v>0</v>
      </c>
    </row>
    <row r="37" spans="1:10" ht="15" thickBot="1" x14ac:dyDescent="0.35">
      <c r="A37" s="6">
        <f t="shared" si="0"/>
        <v>35</v>
      </c>
      <c r="B37" s="7" t="s">
        <v>208</v>
      </c>
      <c r="C37" s="6" t="s">
        <v>9</v>
      </c>
      <c r="D37" s="8">
        <v>964.27</v>
      </c>
      <c r="E37" s="9" t="s">
        <v>7</v>
      </c>
      <c r="F37" s="9">
        <v>0</v>
      </c>
      <c r="G37" s="10">
        <v>68.91</v>
      </c>
      <c r="H37" s="10">
        <v>964.27</v>
      </c>
      <c r="I37" s="11" t="s">
        <v>7</v>
      </c>
      <c r="J37" s="11">
        <v>0</v>
      </c>
    </row>
    <row r="38" spans="1:10" ht="15" thickBot="1" x14ac:dyDescent="0.35">
      <c r="A38" s="6">
        <f t="shared" si="0"/>
        <v>36</v>
      </c>
      <c r="B38" s="7" t="s">
        <v>237</v>
      </c>
      <c r="C38" s="6" t="s">
        <v>9</v>
      </c>
      <c r="D38" s="8">
        <v>963.24</v>
      </c>
      <c r="E38" s="9" t="s">
        <v>7</v>
      </c>
      <c r="F38" s="9">
        <v>0</v>
      </c>
      <c r="G38" s="10">
        <v>69.05</v>
      </c>
      <c r="H38" s="10">
        <v>963.24</v>
      </c>
      <c r="I38" s="11" t="s">
        <v>7</v>
      </c>
      <c r="J38" s="11">
        <v>0</v>
      </c>
    </row>
    <row r="39" spans="1:10" ht="15" thickBot="1" x14ac:dyDescent="0.35">
      <c r="A39" s="6">
        <f t="shared" si="0"/>
        <v>37</v>
      </c>
      <c r="B39" s="7" t="s">
        <v>75</v>
      </c>
      <c r="C39" s="6" t="s">
        <v>15</v>
      </c>
      <c r="D39" s="8">
        <v>959.36</v>
      </c>
      <c r="E39" s="9" t="s">
        <v>7</v>
      </c>
      <c r="F39" s="9">
        <v>0</v>
      </c>
      <c r="G39" s="10">
        <v>69.58</v>
      </c>
      <c r="H39" s="10">
        <v>959.36</v>
      </c>
      <c r="I39" s="11" t="s">
        <v>7</v>
      </c>
      <c r="J39" s="11">
        <v>0</v>
      </c>
    </row>
    <row r="40" spans="1:10" ht="15" thickBot="1" x14ac:dyDescent="0.35">
      <c r="A40" s="6">
        <f t="shared" si="0"/>
        <v>38</v>
      </c>
      <c r="B40" s="7" t="s">
        <v>366</v>
      </c>
      <c r="C40" s="6" t="s">
        <v>56</v>
      </c>
      <c r="D40" s="8">
        <v>950.76</v>
      </c>
      <c r="E40" s="9" t="s">
        <v>7</v>
      </c>
      <c r="F40" s="9">
        <v>0</v>
      </c>
      <c r="G40" s="10" t="s">
        <v>7</v>
      </c>
      <c r="H40" s="10">
        <v>0</v>
      </c>
      <c r="I40" s="11">
        <v>65.02</v>
      </c>
      <c r="J40" s="11">
        <v>950.76</v>
      </c>
    </row>
    <row r="41" spans="1:10" ht="15" thickBot="1" x14ac:dyDescent="0.35">
      <c r="A41" s="6">
        <f t="shared" si="0"/>
        <v>39</v>
      </c>
      <c r="B41" s="7" t="s">
        <v>31</v>
      </c>
      <c r="C41" s="6" t="s">
        <v>26</v>
      </c>
      <c r="D41" s="8">
        <v>949.85</v>
      </c>
      <c r="E41" s="9" t="s">
        <v>7</v>
      </c>
      <c r="F41" s="9">
        <v>0</v>
      </c>
      <c r="G41" s="10" t="s">
        <v>7</v>
      </c>
      <c r="H41" s="10">
        <v>0</v>
      </c>
      <c r="I41" s="11">
        <v>65.150000000000006</v>
      </c>
      <c r="J41" s="11">
        <v>949.85</v>
      </c>
    </row>
    <row r="42" spans="1:10" ht="15" thickBot="1" x14ac:dyDescent="0.35">
      <c r="A42" s="6">
        <f t="shared" si="0"/>
        <v>40</v>
      </c>
      <c r="B42" s="7" t="s">
        <v>185</v>
      </c>
      <c r="C42" s="6" t="s">
        <v>28</v>
      </c>
      <c r="D42" s="8">
        <v>946.42</v>
      </c>
      <c r="E42" s="9">
        <v>69.53</v>
      </c>
      <c r="F42" s="9">
        <v>946.42</v>
      </c>
      <c r="G42" s="10" t="s">
        <v>7</v>
      </c>
      <c r="H42" s="10">
        <v>0</v>
      </c>
      <c r="I42" s="11" t="s">
        <v>7</v>
      </c>
      <c r="J42" s="11">
        <v>0</v>
      </c>
    </row>
    <row r="43" spans="1:10" ht="15" thickBot="1" x14ac:dyDescent="0.35">
      <c r="A43" s="6">
        <f t="shared" si="0"/>
        <v>41</v>
      </c>
      <c r="B43" s="7" t="s">
        <v>394</v>
      </c>
      <c r="C43" s="6" t="s">
        <v>17</v>
      </c>
      <c r="D43" s="8">
        <v>939.92</v>
      </c>
      <c r="E43" s="9" t="s">
        <v>7</v>
      </c>
      <c r="F43" s="9">
        <v>0</v>
      </c>
      <c r="G43" s="10">
        <v>72.22</v>
      </c>
      <c r="H43" s="10">
        <v>939.92</v>
      </c>
      <c r="I43" s="11" t="s">
        <v>7</v>
      </c>
      <c r="J43" s="11">
        <v>0</v>
      </c>
    </row>
    <row r="44" spans="1:10" ht="15" thickBot="1" x14ac:dyDescent="0.35">
      <c r="A44" s="6">
        <f t="shared" si="0"/>
        <v>42</v>
      </c>
      <c r="B44" s="7" t="s">
        <v>84</v>
      </c>
      <c r="C44" s="6" t="s">
        <v>15</v>
      </c>
      <c r="D44" s="8">
        <v>938.78</v>
      </c>
      <c r="E44" s="9" t="s">
        <v>7</v>
      </c>
      <c r="F44" s="9">
        <v>0</v>
      </c>
      <c r="G44" s="10">
        <v>72.38</v>
      </c>
      <c r="H44" s="10">
        <v>938.78</v>
      </c>
      <c r="I44" s="11" t="s">
        <v>7</v>
      </c>
      <c r="J44" s="11">
        <v>0</v>
      </c>
    </row>
    <row r="45" spans="1:10" ht="15" thickBot="1" x14ac:dyDescent="0.35">
      <c r="A45" s="6">
        <f t="shared" si="0"/>
        <v>43</v>
      </c>
      <c r="B45" s="7" t="s">
        <v>395</v>
      </c>
      <c r="C45" s="6" t="s">
        <v>41</v>
      </c>
      <c r="D45" s="8">
        <v>938.33</v>
      </c>
      <c r="E45" s="9" t="s">
        <v>7</v>
      </c>
      <c r="F45" s="9">
        <v>0</v>
      </c>
      <c r="G45" s="10" t="s">
        <v>7</v>
      </c>
      <c r="H45" s="10">
        <v>0</v>
      </c>
      <c r="I45" s="11">
        <v>66.790000000000006</v>
      </c>
      <c r="J45" s="11">
        <v>938.33</v>
      </c>
    </row>
    <row r="46" spans="1:10" ht="15" thickBot="1" x14ac:dyDescent="0.35">
      <c r="A46" s="6">
        <f t="shared" si="0"/>
        <v>44</v>
      </c>
      <c r="B46" s="7" t="s">
        <v>22</v>
      </c>
      <c r="C46" s="6" t="s">
        <v>15</v>
      </c>
      <c r="D46" s="8">
        <v>931.66</v>
      </c>
      <c r="E46" s="9" t="s">
        <v>7</v>
      </c>
      <c r="F46" s="9">
        <v>0</v>
      </c>
      <c r="G46" s="10">
        <v>73.34</v>
      </c>
      <c r="H46" s="10">
        <v>931.66</v>
      </c>
      <c r="I46" s="11" t="s">
        <v>7</v>
      </c>
      <c r="J46" s="11">
        <v>0</v>
      </c>
    </row>
    <row r="47" spans="1:10" ht="15" thickBot="1" x14ac:dyDescent="0.35">
      <c r="A47" s="6">
        <f t="shared" si="0"/>
        <v>45</v>
      </c>
      <c r="B47" s="7" t="s">
        <v>39</v>
      </c>
      <c r="C47" s="6" t="s">
        <v>17</v>
      </c>
      <c r="D47" s="8">
        <v>930.86</v>
      </c>
      <c r="E47" s="9" t="s">
        <v>7</v>
      </c>
      <c r="F47" s="9">
        <v>0</v>
      </c>
      <c r="G47" s="10">
        <v>73.45</v>
      </c>
      <c r="H47" s="10">
        <v>930.86</v>
      </c>
      <c r="I47" s="11" t="s">
        <v>7</v>
      </c>
      <c r="J47" s="11">
        <v>0</v>
      </c>
    </row>
    <row r="48" spans="1:10" ht="15" thickBot="1" x14ac:dyDescent="0.35">
      <c r="A48" s="6">
        <f t="shared" si="0"/>
        <v>46</v>
      </c>
      <c r="B48" s="7" t="s">
        <v>396</v>
      </c>
      <c r="C48" s="6" t="s">
        <v>76</v>
      </c>
      <c r="D48" s="8">
        <v>929.92</v>
      </c>
      <c r="E48" s="9" t="s">
        <v>7</v>
      </c>
      <c r="F48" s="9">
        <v>0</v>
      </c>
      <c r="G48" s="10">
        <v>73.58</v>
      </c>
      <c r="H48" s="10">
        <v>929.92</v>
      </c>
      <c r="I48" s="11" t="s">
        <v>7</v>
      </c>
      <c r="J48" s="11">
        <v>0</v>
      </c>
    </row>
    <row r="49" spans="1:10" ht="15" thickBot="1" x14ac:dyDescent="0.35">
      <c r="A49" s="6">
        <f t="shared" si="0"/>
        <v>47</v>
      </c>
      <c r="B49" s="7" t="s">
        <v>199</v>
      </c>
      <c r="C49" s="6" t="s">
        <v>15</v>
      </c>
      <c r="D49" s="8">
        <v>929.68</v>
      </c>
      <c r="E49" s="9" t="s">
        <v>7</v>
      </c>
      <c r="F49" s="9">
        <v>0</v>
      </c>
      <c r="G49" s="10">
        <v>73.61</v>
      </c>
      <c r="H49" s="10">
        <v>929.68</v>
      </c>
      <c r="I49" s="11" t="s">
        <v>7</v>
      </c>
      <c r="J49" s="11">
        <v>0</v>
      </c>
    </row>
    <row r="50" spans="1:10" ht="15" thickBot="1" x14ac:dyDescent="0.35">
      <c r="A50" s="6">
        <f t="shared" si="0"/>
        <v>48</v>
      </c>
      <c r="B50" s="7" t="s">
        <v>342</v>
      </c>
      <c r="C50" s="6" t="s">
        <v>15</v>
      </c>
      <c r="D50" s="8">
        <v>929.64</v>
      </c>
      <c r="E50" s="9" t="s">
        <v>7</v>
      </c>
      <c r="F50" s="9">
        <v>0</v>
      </c>
      <c r="G50" s="10">
        <v>73.62</v>
      </c>
      <c r="H50" s="10">
        <v>929.64</v>
      </c>
      <c r="I50" s="11" t="s">
        <v>7</v>
      </c>
      <c r="J50" s="11">
        <v>0</v>
      </c>
    </row>
    <row r="51" spans="1:10" ht="15" thickBot="1" x14ac:dyDescent="0.35">
      <c r="A51" s="6">
        <f t="shared" si="0"/>
        <v>49</v>
      </c>
      <c r="B51" s="7" t="s">
        <v>25</v>
      </c>
      <c r="C51" s="6" t="s">
        <v>26</v>
      </c>
      <c r="D51" s="8">
        <v>926.32</v>
      </c>
      <c r="E51" s="9" t="s">
        <v>7</v>
      </c>
      <c r="F51" s="9">
        <v>0</v>
      </c>
      <c r="G51" s="10" t="s">
        <v>7</v>
      </c>
      <c r="H51" s="10">
        <v>0</v>
      </c>
      <c r="I51" s="11">
        <v>68.489999999999995</v>
      </c>
      <c r="J51" s="11">
        <v>926.32</v>
      </c>
    </row>
    <row r="52" spans="1:10" ht="15" thickBot="1" x14ac:dyDescent="0.35">
      <c r="A52" s="6">
        <f t="shared" si="0"/>
        <v>50</v>
      </c>
      <c r="B52" s="7" t="s">
        <v>371</v>
      </c>
      <c r="C52" s="6" t="s">
        <v>56</v>
      </c>
      <c r="D52" s="8">
        <v>915.2</v>
      </c>
      <c r="E52" s="9" t="s">
        <v>7</v>
      </c>
      <c r="F52" s="9">
        <v>0</v>
      </c>
      <c r="G52" s="10" t="s">
        <v>7</v>
      </c>
      <c r="H52" s="10">
        <v>0</v>
      </c>
      <c r="I52" s="11">
        <v>70.069999999999993</v>
      </c>
      <c r="J52" s="11">
        <v>915.2</v>
      </c>
    </row>
    <row r="53" spans="1:10" ht="15" thickBot="1" x14ac:dyDescent="0.35">
      <c r="A53" s="6">
        <f t="shared" si="0"/>
        <v>51</v>
      </c>
      <c r="B53" s="7" t="s">
        <v>397</v>
      </c>
      <c r="C53" s="6" t="s">
        <v>76</v>
      </c>
      <c r="D53" s="8">
        <v>910.2</v>
      </c>
      <c r="E53" s="9" t="s">
        <v>7</v>
      </c>
      <c r="F53" s="9">
        <v>0</v>
      </c>
      <c r="G53" s="10">
        <v>76.260000000000005</v>
      </c>
      <c r="H53" s="10">
        <v>910.2</v>
      </c>
      <c r="I53" s="11" t="s">
        <v>7</v>
      </c>
      <c r="J53" s="11">
        <v>0</v>
      </c>
    </row>
    <row r="54" spans="1:10" ht="15" thickBot="1" x14ac:dyDescent="0.35">
      <c r="A54" s="6">
        <f t="shared" si="0"/>
        <v>52</v>
      </c>
      <c r="B54" s="7" t="s">
        <v>398</v>
      </c>
      <c r="C54" s="6" t="s">
        <v>26</v>
      </c>
      <c r="D54" s="8">
        <v>907.89</v>
      </c>
      <c r="E54" s="9" t="s">
        <v>7</v>
      </c>
      <c r="F54" s="9">
        <v>0</v>
      </c>
      <c r="G54" s="10" t="s">
        <v>7</v>
      </c>
      <c r="H54" s="10">
        <v>0</v>
      </c>
      <c r="I54" s="11">
        <v>71.11</v>
      </c>
      <c r="J54" s="11">
        <v>907.89</v>
      </c>
    </row>
    <row r="55" spans="1:10" ht="15" thickBot="1" x14ac:dyDescent="0.35">
      <c r="A55" s="6">
        <f t="shared" si="0"/>
        <v>53</v>
      </c>
      <c r="B55" s="7" t="s">
        <v>331</v>
      </c>
      <c r="C55" s="6" t="s">
        <v>56</v>
      </c>
      <c r="D55" s="8">
        <v>896.33</v>
      </c>
      <c r="E55" s="9" t="s">
        <v>7</v>
      </c>
      <c r="F55" s="9">
        <v>0</v>
      </c>
      <c r="G55" s="10" t="s">
        <v>7</v>
      </c>
      <c r="H55" s="10">
        <v>0</v>
      </c>
      <c r="I55" s="11">
        <v>72.75</v>
      </c>
      <c r="J55" s="11">
        <v>896.33</v>
      </c>
    </row>
    <row r="56" spans="1:10" ht="15" thickBot="1" x14ac:dyDescent="0.35">
      <c r="A56" s="6">
        <f t="shared" si="0"/>
        <v>54</v>
      </c>
      <c r="B56" s="7" t="s">
        <v>40</v>
      </c>
      <c r="C56" s="6" t="s">
        <v>41</v>
      </c>
      <c r="D56" s="8">
        <v>891.57</v>
      </c>
      <c r="E56" s="9" t="s">
        <v>7</v>
      </c>
      <c r="F56" s="9">
        <v>0</v>
      </c>
      <c r="G56" s="10" t="s">
        <v>7</v>
      </c>
      <c r="H56" s="10">
        <v>0</v>
      </c>
      <c r="I56" s="11">
        <v>73.430000000000007</v>
      </c>
      <c r="J56" s="11">
        <v>891.57</v>
      </c>
    </row>
    <row r="57" spans="1:10" ht="15" thickBot="1" x14ac:dyDescent="0.35">
      <c r="A57" s="6">
        <f t="shared" si="0"/>
        <v>55</v>
      </c>
      <c r="B57" s="7" t="s">
        <v>186</v>
      </c>
      <c r="C57" s="6" t="s">
        <v>28</v>
      </c>
      <c r="D57" s="8">
        <v>887.25</v>
      </c>
      <c r="E57" s="9">
        <v>77.69</v>
      </c>
      <c r="F57" s="9">
        <v>887.25</v>
      </c>
      <c r="G57" s="10" t="s">
        <v>7</v>
      </c>
      <c r="H57" s="10">
        <v>0</v>
      </c>
      <c r="I57" s="11" t="s">
        <v>7</v>
      </c>
      <c r="J57" s="11">
        <v>0</v>
      </c>
    </row>
    <row r="58" spans="1:10" ht="15" thickBot="1" x14ac:dyDescent="0.35">
      <c r="A58" s="6">
        <f t="shared" si="0"/>
        <v>56</v>
      </c>
      <c r="B58" s="7" t="s">
        <v>399</v>
      </c>
      <c r="C58" s="6" t="s">
        <v>28</v>
      </c>
      <c r="D58" s="8">
        <v>859.47</v>
      </c>
      <c r="E58" s="9">
        <v>81.52</v>
      </c>
      <c r="F58" s="9">
        <v>859.47</v>
      </c>
      <c r="G58" s="10" t="s">
        <v>7</v>
      </c>
      <c r="H58" s="10">
        <v>0</v>
      </c>
      <c r="I58" s="11" t="s">
        <v>7</v>
      </c>
      <c r="J58" s="11">
        <v>0</v>
      </c>
    </row>
    <row r="59" spans="1:10" ht="15" thickBot="1" x14ac:dyDescent="0.35">
      <c r="A59" s="6">
        <f t="shared" si="0"/>
        <v>57</v>
      </c>
      <c r="B59" s="7" t="s">
        <v>337</v>
      </c>
      <c r="C59" s="6" t="s">
        <v>28</v>
      </c>
      <c r="D59" s="8">
        <v>845.26</v>
      </c>
      <c r="E59" s="9">
        <v>135.31</v>
      </c>
      <c r="F59" s="9">
        <v>469.22</v>
      </c>
      <c r="G59" s="10">
        <v>171.14</v>
      </c>
      <c r="H59" s="10">
        <v>212.32</v>
      </c>
      <c r="I59" s="11">
        <v>146.62</v>
      </c>
      <c r="J59" s="11">
        <v>376.04</v>
      </c>
    </row>
    <row r="60" spans="1:10" ht="15" thickBot="1" x14ac:dyDescent="0.35">
      <c r="A60" s="6">
        <f t="shared" si="0"/>
        <v>58</v>
      </c>
      <c r="B60" s="7" t="s">
        <v>400</v>
      </c>
      <c r="C60" s="6" t="s">
        <v>17</v>
      </c>
      <c r="D60" s="8">
        <v>828.81</v>
      </c>
      <c r="E60" s="9" t="s">
        <v>7</v>
      </c>
      <c r="F60" s="9">
        <v>0</v>
      </c>
      <c r="G60" s="10">
        <v>87.33</v>
      </c>
      <c r="H60" s="10">
        <v>828.81</v>
      </c>
      <c r="I60" s="11" t="s">
        <v>7</v>
      </c>
      <c r="J60" s="11">
        <v>0</v>
      </c>
    </row>
    <row r="61" spans="1:10" ht="15" thickBot="1" x14ac:dyDescent="0.35">
      <c r="A61" s="6">
        <f t="shared" si="0"/>
        <v>59</v>
      </c>
      <c r="B61" s="7" t="s">
        <v>401</v>
      </c>
      <c r="C61" s="6" t="s">
        <v>26</v>
      </c>
      <c r="D61" s="8">
        <v>822.18</v>
      </c>
      <c r="E61" s="9">
        <v>86.66</v>
      </c>
      <c r="F61" s="9">
        <v>822.18</v>
      </c>
      <c r="G61" s="10" t="s">
        <v>7</v>
      </c>
      <c r="H61" s="10">
        <v>0</v>
      </c>
      <c r="I61" s="11" t="s">
        <v>7</v>
      </c>
      <c r="J61" s="11">
        <v>0</v>
      </c>
    </row>
    <row r="62" spans="1:10" ht="15" thickBot="1" x14ac:dyDescent="0.35">
      <c r="A62" s="6">
        <f t="shared" si="0"/>
        <v>60</v>
      </c>
      <c r="B62" s="7" t="s">
        <v>59</v>
      </c>
      <c r="C62" s="6" t="s">
        <v>41</v>
      </c>
      <c r="D62" s="8">
        <v>808.51</v>
      </c>
      <c r="E62" s="9">
        <v>88.54</v>
      </c>
      <c r="F62" s="9">
        <v>808.51</v>
      </c>
      <c r="G62" s="10" t="s">
        <v>7</v>
      </c>
      <c r="H62" s="10">
        <v>0</v>
      </c>
      <c r="I62" s="11" t="s">
        <v>7</v>
      </c>
      <c r="J62" s="11">
        <v>0</v>
      </c>
    </row>
    <row r="63" spans="1:10" ht="15" thickBot="1" x14ac:dyDescent="0.35">
      <c r="A63" s="6">
        <f t="shared" si="0"/>
        <v>61</v>
      </c>
      <c r="B63" s="7" t="s">
        <v>98</v>
      </c>
      <c r="C63" s="6" t="s">
        <v>56</v>
      </c>
      <c r="D63" s="8">
        <v>796.09</v>
      </c>
      <c r="E63" s="9" t="s">
        <v>7</v>
      </c>
      <c r="F63" s="9">
        <v>0</v>
      </c>
      <c r="G63" s="10" t="s">
        <v>7</v>
      </c>
      <c r="H63" s="10">
        <v>0</v>
      </c>
      <c r="I63" s="11">
        <v>86.98</v>
      </c>
      <c r="J63" s="11">
        <v>796.09</v>
      </c>
    </row>
    <row r="64" spans="1:10" ht="15" thickBot="1" x14ac:dyDescent="0.35">
      <c r="A64" s="6">
        <f t="shared" si="0"/>
        <v>62</v>
      </c>
      <c r="B64" s="7" t="s">
        <v>29</v>
      </c>
      <c r="C64" s="6" t="s">
        <v>26</v>
      </c>
      <c r="D64" s="8">
        <v>789.87</v>
      </c>
      <c r="E64" s="9" t="s">
        <v>7</v>
      </c>
      <c r="F64" s="9">
        <v>0</v>
      </c>
      <c r="G64" s="10" t="s">
        <v>7</v>
      </c>
      <c r="H64" s="10">
        <v>0</v>
      </c>
      <c r="I64" s="11">
        <v>87.87</v>
      </c>
      <c r="J64" s="11">
        <v>789.87</v>
      </c>
    </row>
    <row r="65" spans="1:10" ht="15" thickBot="1" x14ac:dyDescent="0.35">
      <c r="A65" s="6">
        <f t="shared" si="0"/>
        <v>63</v>
      </c>
      <c r="B65" s="7" t="s">
        <v>402</v>
      </c>
      <c r="C65" s="6" t="s">
        <v>26</v>
      </c>
      <c r="D65" s="8">
        <v>775.36</v>
      </c>
      <c r="E65" s="9" t="s">
        <v>7</v>
      </c>
      <c r="F65" s="9">
        <v>0</v>
      </c>
      <c r="G65" s="10" t="s">
        <v>7</v>
      </c>
      <c r="H65" s="10">
        <v>0</v>
      </c>
      <c r="I65" s="11">
        <v>89.93</v>
      </c>
      <c r="J65" s="11">
        <v>775.36</v>
      </c>
    </row>
    <row r="66" spans="1:10" ht="15" thickBot="1" x14ac:dyDescent="0.35">
      <c r="A66" s="6">
        <f t="shared" si="0"/>
        <v>64</v>
      </c>
      <c r="B66" s="7" t="s">
        <v>403</v>
      </c>
      <c r="C66" s="6" t="s">
        <v>28</v>
      </c>
      <c r="D66" s="8">
        <v>760.08</v>
      </c>
      <c r="E66" s="9">
        <v>95.22</v>
      </c>
      <c r="F66" s="9">
        <v>760.08</v>
      </c>
      <c r="G66" s="10" t="s">
        <v>7</v>
      </c>
      <c r="H66" s="10">
        <v>0</v>
      </c>
      <c r="I66" s="11" t="s">
        <v>7</v>
      </c>
      <c r="J66" s="11">
        <v>0</v>
      </c>
    </row>
    <row r="67" spans="1:10" ht="15" thickBot="1" x14ac:dyDescent="0.35">
      <c r="A67" s="6">
        <f t="shared" si="0"/>
        <v>65</v>
      </c>
      <c r="B67" s="7" t="s">
        <v>404</v>
      </c>
      <c r="C67" s="6" t="s">
        <v>15</v>
      </c>
      <c r="D67" s="8">
        <v>713</v>
      </c>
      <c r="E67" s="9" t="s">
        <v>7</v>
      </c>
      <c r="F67" s="9">
        <v>0</v>
      </c>
      <c r="G67" s="10">
        <v>103.07</v>
      </c>
      <c r="H67" s="10">
        <v>713</v>
      </c>
      <c r="I67" s="11" t="s">
        <v>7</v>
      </c>
      <c r="J67" s="11">
        <v>0</v>
      </c>
    </row>
    <row r="68" spans="1:10" ht="15" thickBot="1" x14ac:dyDescent="0.35">
      <c r="A68" s="6">
        <f t="shared" si="0"/>
        <v>66</v>
      </c>
      <c r="B68" s="7" t="s">
        <v>405</v>
      </c>
      <c r="C68" s="6" t="s">
        <v>76</v>
      </c>
      <c r="D68" s="8">
        <v>706.8</v>
      </c>
      <c r="E68" s="9" t="s">
        <v>7</v>
      </c>
      <c r="F68" s="9">
        <v>0</v>
      </c>
      <c r="G68" s="10">
        <v>103.91</v>
      </c>
      <c r="H68" s="10">
        <v>706.8</v>
      </c>
      <c r="I68" s="11" t="s">
        <v>7</v>
      </c>
      <c r="J68" s="11">
        <v>0</v>
      </c>
    </row>
    <row r="69" spans="1:10" ht="15" thickBot="1" x14ac:dyDescent="0.35">
      <c r="A69" s="6">
        <f t="shared" si="0"/>
        <v>67</v>
      </c>
      <c r="B69" s="7" t="s">
        <v>406</v>
      </c>
      <c r="C69" s="6" t="s">
        <v>17</v>
      </c>
      <c r="D69" s="8">
        <v>676.11</v>
      </c>
      <c r="E69" s="9" t="s">
        <v>7</v>
      </c>
      <c r="F69" s="9">
        <v>0</v>
      </c>
      <c r="G69" s="10">
        <v>108.09</v>
      </c>
      <c r="H69" s="10">
        <v>676.11</v>
      </c>
      <c r="I69" s="11" t="s">
        <v>7</v>
      </c>
      <c r="J69" s="11">
        <v>0</v>
      </c>
    </row>
    <row r="70" spans="1:10" ht="15" thickBot="1" x14ac:dyDescent="0.35">
      <c r="A70" s="6">
        <f t="shared" ref="A70:A84" si="1">A69+1</f>
        <v>68</v>
      </c>
      <c r="B70" s="7" t="s">
        <v>407</v>
      </c>
      <c r="C70" s="6" t="s">
        <v>26</v>
      </c>
      <c r="D70" s="8">
        <v>670.91</v>
      </c>
      <c r="E70" s="9">
        <v>107.51</v>
      </c>
      <c r="F70" s="9">
        <v>670.91</v>
      </c>
      <c r="G70" s="10" t="s">
        <v>7</v>
      </c>
      <c r="H70" s="10">
        <v>0</v>
      </c>
      <c r="I70" s="11" t="s">
        <v>7</v>
      </c>
      <c r="J70" s="11">
        <v>0</v>
      </c>
    </row>
    <row r="71" spans="1:10" ht="15" thickBot="1" x14ac:dyDescent="0.35">
      <c r="A71" s="6">
        <f t="shared" si="1"/>
        <v>69</v>
      </c>
      <c r="B71" s="7" t="s">
        <v>74</v>
      </c>
      <c r="C71" s="6" t="s">
        <v>15</v>
      </c>
      <c r="D71" s="8">
        <v>655.62</v>
      </c>
      <c r="E71" s="9" t="s">
        <v>7</v>
      </c>
      <c r="F71" s="9">
        <v>0</v>
      </c>
      <c r="G71" s="10">
        <v>110.87</v>
      </c>
      <c r="H71" s="10">
        <v>655.62</v>
      </c>
      <c r="I71" s="11" t="s">
        <v>7</v>
      </c>
      <c r="J71" s="11">
        <v>0</v>
      </c>
    </row>
    <row r="72" spans="1:10" ht="15" thickBot="1" x14ac:dyDescent="0.35">
      <c r="A72" s="6">
        <f t="shared" si="1"/>
        <v>70</v>
      </c>
      <c r="B72" s="7" t="s">
        <v>408</v>
      </c>
      <c r="C72" s="6" t="s">
        <v>17</v>
      </c>
      <c r="D72" s="8">
        <v>654.20000000000005</v>
      </c>
      <c r="E72" s="9" t="s">
        <v>7</v>
      </c>
      <c r="F72" s="9">
        <v>0</v>
      </c>
      <c r="G72" s="10">
        <v>111.06</v>
      </c>
      <c r="H72" s="10">
        <v>654.20000000000005</v>
      </c>
      <c r="I72" s="11" t="s">
        <v>7</v>
      </c>
      <c r="J72" s="11">
        <v>0</v>
      </c>
    </row>
    <row r="73" spans="1:10" ht="15" thickBot="1" x14ac:dyDescent="0.35">
      <c r="A73" s="6">
        <f t="shared" si="1"/>
        <v>71</v>
      </c>
      <c r="B73" s="7" t="s">
        <v>409</v>
      </c>
      <c r="C73" s="6" t="s">
        <v>9</v>
      </c>
      <c r="D73" s="8">
        <v>623.29</v>
      </c>
      <c r="E73" s="9" t="s">
        <v>7</v>
      </c>
      <c r="F73" s="9">
        <v>0</v>
      </c>
      <c r="G73" s="10">
        <v>115.27</v>
      </c>
      <c r="H73" s="10">
        <v>623.29</v>
      </c>
      <c r="I73" s="11" t="s">
        <v>7</v>
      </c>
      <c r="J73" s="11">
        <v>0</v>
      </c>
    </row>
    <row r="74" spans="1:10" ht="15" thickBot="1" x14ac:dyDescent="0.35">
      <c r="A74" s="6">
        <f t="shared" si="1"/>
        <v>72</v>
      </c>
      <c r="B74" s="7" t="s">
        <v>410</v>
      </c>
      <c r="C74" s="6" t="s">
        <v>15</v>
      </c>
      <c r="D74" s="8">
        <v>612</v>
      </c>
      <c r="E74" s="9" t="s">
        <v>7</v>
      </c>
      <c r="F74" s="9">
        <v>0</v>
      </c>
      <c r="G74" s="10">
        <v>116.8</v>
      </c>
      <c r="H74" s="10">
        <v>612</v>
      </c>
      <c r="I74" s="11" t="s">
        <v>7</v>
      </c>
      <c r="J74" s="11">
        <v>0</v>
      </c>
    </row>
    <row r="75" spans="1:10" ht="15" thickBot="1" x14ac:dyDescent="0.35">
      <c r="A75" s="6">
        <f t="shared" si="1"/>
        <v>73</v>
      </c>
      <c r="B75" s="7" t="s">
        <v>411</v>
      </c>
      <c r="C75" s="6" t="s">
        <v>26</v>
      </c>
      <c r="D75" s="8">
        <v>589.16</v>
      </c>
      <c r="E75" s="9" t="s">
        <v>7</v>
      </c>
      <c r="F75" s="9">
        <v>0</v>
      </c>
      <c r="G75" s="10" t="s">
        <v>7</v>
      </c>
      <c r="H75" s="10">
        <v>0</v>
      </c>
      <c r="I75" s="11">
        <v>116.36</v>
      </c>
      <c r="J75" s="11">
        <v>589.16</v>
      </c>
    </row>
    <row r="76" spans="1:10" ht="15" thickBot="1" x14ac:dyDescent="0.35">
      <c r="A76" s="6">
        <f t="shared" si="1"/>
        <v>74</v>
      </c>
      <c r="B76" s="7" t="s">
        <v>203</v>
      </c>
      <c r="C76" s="6" t="s">
        <v>12</v>
      </c>
      <c r="D76" s="8">
        <v>496</v>
      </c>
      <c r="E76" s="9" t="s">
        <v>7</v>
      </c>
      <c r="F76" s="9">
        <v>0</v>
      </c>
      <c r="G76" s="10">
        <v>132.57</v>
      </c>
      <c r="H76" s="10">
        <v>496</v>
      </c>
      <c r="I76" s="11" t="s">
        <v>7</v>
      </c>
      <c r="J76" s="11">
        <v>0</v>
      </c>
    </row>
    <row r="77" spans="1:10" ht="15" thickBot="1" x14ac:dyDescent="0.35">
      <c r="A77" s="6">
        <f t="shared" si="1"/>
        <v>75</v>
      </c>
      <c r="B77" s="7" t="s">
        <v>37</v>
      </c>
      <c r="C77" s="6" t="s">
        <v>15</v>
      </c>
      <c r="D77" s="8">
        <v>484.8</v>
      </c>
      <c r="E77" s="9" t="s">
        <v>7</v>
      </c>
      <c r="F77" s="9">
        <v>0</v>
      </c>
      <c r="G77" s="10">
        <v>134.09</v>
      </c>
      <c r="H77" s="10">
        <v>484.8</v>
      </c>
      <c r="I77" s="11" t="s">
        <v>7</v>
      </c>
      <c r="J77" s="11">
        <v>0</v>
      </c>
    </row>
    <row r="78" spans="1:10" ht="15" thickBot="1" x14ac:dyDescent="0.35">
      <c r="A78" s="6">
        <f t="shared" si="1"/>
        <v>76</v>
      </c>
      <c r="B78" s="7" t="s">
        <v>412</v>
      </c>
      <c r="C78" s="6" t="s">
        <v>56</v>
      </c>
      <c r="D78" s="8">
        <v>477.99</v>
      </c>
      <c r="E78" s="9" t="s">
        <v>7</v>
      </c>
      <c r="F78" s="9">
        <v>0</v>
      </c>
      <c r="G78" s="10" t="s">
        <v>7</v>
      </c>
      <c r="H78" s="10">
        <v>0</v>
      </c>
      <c r="I78" s="11">
        <v>132.13999999999999</v>
      </c>
      <c r="J78" s="11">
        <v>477.99</v>
      </c>
    </row>
    <row r="79" spans="1:10" ht="15" thickBot="1" x14ac:dyDescent="0.35">
      <c r="A79" s="6">
        <f t="shared" si="1"/>
        <v>77</v>
      </c>
      <c r="B79" s="7" t="s">
        <v>19</v>
      </c>
      <c r="C79" s="6" t="s">
        <v>15</v>
      </c>
      <c r="D79" s="8">
        <v>460.71</v>
      </c>
      <c r="E79" s="9" t="s">
        <v>7</v>
      </c>
      <c r="F79" s="9">
        <v>0</v>
      </c>
      <c r="G79" s="10">
        <v>137.37</v>
      </c>
      <c r="H79" s="10">
        <v>460.71</v>
      </c>
      <c r="I79" s="11" t="s">
        <v>7</v>
      </c>
      <c r="J79" s="11">
        <v>0</v>
      </c>
    </row>
    <row r="80" spans="1:10" ht="15" thickBot="1" x14ac:dyDescent="0.35">
      <c r="A80" s="6">
        <f t="shared" si="1"/>
        <v>78</v>
      </c>
      <c r="B80" s="7" t="s">
        <v>94</v>
      </c>
      <c r="C80" s="6" t="s">
        <v>56</v>
      </c>
      <c r="D80" s="8">
        <v>455.99</v>
      </c>
      <c r="E80" s="9" t="s">
        <v>7</v>
      </c>
      <c r="F80" s="9">
        <v>0</v>
      </c>
      <c r="G80" s="10" t="s">
        <v>7</v>
      </c>
      <c r="H80" s="10">
        <v>0</v>
      </c>
      <c r="I80" s="11">
        <v>135.27000000000001</v>
      </c>
      <c r="J80" s="11">
        <v>455.99</v>
      </c>
    </row>
    <row r="81" spans="1:10" ht="15" thickBot="1" x14ac:dyDescent="0.35">
      <c r="A81" s="6">
        <f t="shared" si="1"/>
        <v>79</v>
      </c>
      <c r="B81" s="7" t="s">
        <v>207</v>
      </c>
      <c r="C81" s="6" t="s">
        <v>76</v>
      </c>
      <c r="D81" s="8">
        <v>448.1</v>
      </c>
      <c r="E81" s="9" t="s">
        <v>7</v>
      </c>
      <c r="F81" s="9">
        <v>0</v>
      </c>
      <c r="G81" s="10">
        <v>139.08000000000001</v>
      </c>
      <c r="H81" s="10">
        <v>448.1</v>
      </c>
      <c r="I81" s="11" t="s">
        <v>7</v>
      </c>
      <c r="J81" s="11">
        <v>0</v>
      </c>
    </row>
    <row r="82" spans="1:10" ht="15" thickBot="1" x14ac:dyDescent="0.35">
      <c r="A82" s="6">
        <f t="shared" si="1"/>
        <v>80</v>
      </c>
      <c r="B82" s="7" t="s">
        <v>117</v>
      </c>
      <c r="C82" s="6" t="s">
        <v>15</v>
      </c>
      <c r="D82" s="8">
        <v>444.82</v>
      </c>
      <c r="E82" s="9" t="s">
        <v>7</v>
      </c>
      <c r="F82" s="9">
        <v>0</v>
      </c>
      <c r="G82" s="10">
        <v>139.53</v>
      </c>
      <c r="H82" s="10">
        <v>444.82</v>
      </c>
      <c r="I82" s="11" t="s">
        <v>7</v>
      </c>
      <c r="J82" s="11">
        <v>0</v>
      </c>
    </row>
    <row r="83" spans="1:10" ht="15" thickBot="1" x14ac:dyDescent="0.35">
      <c r="A83" s="6">
        <f t="shared" si="1"/>
        <v>81</v>
      </c>
      <c r="B83" s="7" t="s">
        <v>202</v>
      </c>
      <c r="C83" s="6" t="s">
        <v>76</v>
      </c>
      <c r="D83" s="8">
        <v>245.2</v>
      </c>
      <c r="E83" s="9" t="s">
        <v>7</v>
      </c>
      <c r="F83" s="9">
        <v>0</v>
      </c>
      <c r="G83" s="10">
        <v>166.67</v>
      </c>
      <c r="H83" s="10">
        <v>245.2</v>
      </c>
      <c r="I83" s="11" t="s">
        <v>7</v>
      </c>
      <c r="J83" s="11">
        <v>0</v>
      </c>
    </row>
    <row r="84" spans="1:10" ht="15" thickBot="1" x14ac:dyDescent="0.35">
      <c r="A84" s="6">
        <f t="shared" si="1"/>
        <v>82</v>
      </c>
      <c r="B84" s="7" t="s">
        <v>95</v>
      </c>
      <c r="C84" s="6" t="s">
        <v>51</v>
      </c>
      <c r="D84" s="8">
        <v>224.09</v>
      </c>
      <c r="E84" s="9" t="s">
        <v>7</v>
      </c>
      <c r="F84" s="9">
        <v>0</v>
      </c>
      <c r="G84" s="10">
        <v>169.54</v>
      </c>
      <c r="H84" s="10">
        <v>224.09</v>
      </c>
      <c r="I84" s="11" t="s">
        <v>7</v>
      </c>
      <c r="J84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5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9BF9-E595-4337-9390-11F95977C390}">
  <sheetPr>
    <pageSetUpPr fitToPage="1"/>
  </sheetPr>
  <dimension ref="A1:N297"/>
  <sheetViews>
    <sheetView zoomScale="130" zoomScaleNormal="130" workbookViewId="0">
      <selection sqref="A1:XFD1"/>
    </sheetView>
  </sheetViews>
  <sheetFormatPr defaultRowHeight="14.4" x14ac:dyDescent="0.3"/>
  <cols>
    <col min="1" max="1" width="5" bestFit="1" customWidth="1"/>
    <col min="2" max="2" width="21.55468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  <col min="11" max="12" width="8.88671875" style="19"/>
  </cols>
  <sheetData>
    <row r="1" spans="1:14" ht="60" customHeight="1" thickBot="1" x14ac:dyDescent="0.35">
      <c r="A1" s="39" t="s">
        <v>413</v>
      </c>
      <c r="B1" s="40"/>
      <c r="C1" s="40"/>
      <c r="D1" s="40"/>
      <c r="E1" s="41" t="s">
        <v>362</v>
      </c>
      <c r="F1" s="53"/>
      <c r="G1" s="54" t="s">
        <v>414</v>
      </c>
      <c r="H1" s="55"/>
      <c r="I1" s="49" t="s">
        <v>190</v>
      </c>
      <c r="J1" s="50"/>
      <c r="K1" s="58" t="s">
        <v>415</v>
      </c>
      <c r="L1" s="59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7" t="s">
        <v>3</v>
      </c>
      <c r="L2" s="17" t="s">
        <v>4</v>
      </c>
    </row>
    <row r="3" spans="1:14" ht="15" thickBot="1" x14ac:dyDescent="0.35">
      <c r="A3" s="6">
        <v>1</v>
      </c>
      <c r="B3" s="7" t="s">
        <v>206</v>
      </c>
      <c r="C3" s="6" t="s">
        <v>12</v>
      </c>
      <c r="D3" s="8">
        <v>2986.98</v>
      </c>
      <c r="E3" s="9">
        <v>61.87</v>
      </c>
      <c r="F3" s="9">
        <v>986.98</v>
      </c>
      <c r="G3" s="10">
        <v>65.22</v>
      </c>
      <c r="H3" s="10">
        <v>978.79</v>
      </c>
      <c r="I3" s="11">
        <v>59.46</v>
      </c>
      <c r="J3" s="11">
        <v>1000</v>
      </c>
      <c r="K3" s="18">
        <v>57.91</v>
      </c>
      <c r="L3" s="18">
        <v>1000</v>
      </c>
      <c r="N3" s="23"/>
    </row>
    <row r="4" spans="1:14" ht="15" thickBot="1" x14ac:dyDescent="0.35">
      <c r="A4" s="6">
        <v>2</v>
      </c>
      <c r="B4" s="7" t="s">
        <v>11</v>
      </c>
      <c r="C4" s="6" t="s">
        <v>12</v>
      </c>
      <c r="D4" s="8">
        <v>2984.66</v>
      </c>
      <c r="E4" s="9">
        <v>60.05</v>
      </c>
      <c r="F4" s="9">
        <v>1000</v>
      </c>
      <c r="G4" s="10">
        <v>62.3</v>
      </c>
      <c r="H4" s="10">
        <v>1000</v>
      </c>
      <c r="I4" s="11">
        <v>115.24</v>
      </c>
      <c r="J4" s="11">
        <v>603.1</v>
      </c>
      <c r="K4" s="18">
        <v>60.09</v>
      </c>
      <c r="L4" s="18">
        <v>984.66</v>
      </c>
    </row>
    <row r="5" spans="1:14" ht="15" thickBot="1" x14ac:dyDescent="0.35">
      <c r="A5" s="6">
        <f>A4+1</f>
        <v>3</v>
      </c>
      <c r="B5" s="7" t="s">
        <v>35</v>
      </c>
      <c r="C5" s="6" t="s">
        <v>12</v>
      </c>
      <c r="D5" s="8">
        <v>2960.4</v>
      </c>
      <c r="E5" s="9">
        <v>64.209999999999994</v>
      </c>
      <c r="F5" s="9">
        <v>970.26</v>
      </c>
      <c r="G5" s="10">
        <v>62.56</v>
      </c>
      <c r="H5" s="10">
        <v>998.11</v>
      </c>
      <c r="I5" s="11">
        <v>60.58</v>
      </c>
      <c r="J5" s="11">
        <v>992.03</v>
      </c>
      <c r="K5" s="18">
        <v>63.05</v>
      </c>
      <c r="L5" s="18">
        <v>963.84</v>
      </c>
    </row>
    <row r="6" spans="1:14" ht="15" thickBot="1" x14ac:dyDescent="0.35">
      <c r="A6" s="6">
        <f t="shared" ref="A6:A69" si="0">A5+1</f>
        <v>4</v>
      </c>
      <c r="B6" s="7" t="s">
        <v>216</v>
      </c>
      <c r="C6" s="6" t="s">
        <v>12</v>
      </c>
      <c r="D6" s="8">
        <v>2936.73</v>
      </c>
      <c r="E6" s="9">
        <v>61.54</v>
      </c>
      <c r="F6" s="9">
        <v>989.35</v>
      </c>
      <c r="G6" s="10">
        <v>65.88</v>
      </c>
      <c r="H6" s="10">
        <v>974.02</v>
      </c>
      <c r="I6" s="11">
        <v>63.32</v>
      </c>
      <c r="J6" s="11">
        <v>972.53</v>
      </c>
      <c r="K6" s="18">
        <v>61.7</v>
      </c>
      <c r="L6" s="18">
        <v>973.36</v>
      </c>
    </row>
    <row r="7" spans="1:14" ht="15" thickBot="1" x14ac:dyDescent="0.35">
      <c r="A7" s="6">
        <f t="shared" si="0"/>
        <v>5</v>
      </c>
      <c r="B7" s="7" t="s">
        <v>187</v>
      </c>
      <c r="C7" s="6" t="s">
        <v>28</v>
      </c>
      <c r="D7" s="8">
        <v>2931.67</v>
      </c>
      <c r="E7" s="9">
        <v>64.98</v>
      </c>
      <c r="F7" s="9">
        <v>964.79</v>
      </c>
      <c r="G7" s="10">
        <v>64.44</v>
      </c>
      <c r="H7" s="10">
        <v>984.46</v>
      </c>
      <c r="I7" s="11" t="s">
        <v>7</v>
      </c>
      <c r="J7" s="11">
        <v>0</v>
      </c>
      <c r="K7" s="18">
        <v>60.41</v>
      </c>
      <c r="L7" s="18">
        <v>982.42</v>
      </c>
    </row>
    <row r="8" spans="1:14" ht="15" thickBot="1" x14ac:dyDescent="0.35">
      <c r="A8" s="6">
        <f t="shared" si="0"/>
        <v>6</v>
      </c>
      <c r="B8" s="7" t="s">
        <v>242</v>
      </c>
      <c r="C8" s="6" t="s">
        <v>12</v>
      </c>
      <c r="D8" s="8">
        <v>2924.03</v>
      </c>
      <c r="E8" s="9">
        <v>63.31</v>
      </c>
      <c r="F8" s="9">
        <v>976.69</v>
      </c>
      <c r="G8" s="10">
        <v>96.46</v>
      </c>
      <c r="H8" s="10">
        <v>751.95</v>
      </c>
      <c r="I8" s="11">
        <v>62.6</v>
      </c>
      <c r="J8" s="11">
        <v>977.66</v>
      </c>
      <c r="K8" s="18">
        <v>62.22</v>
      </c>
      <c r="L8" s="18">
        <v>969.68</v>
      </c>
    </row>
    <row r="9" spans="1:14" ht="15" thickBot="1" x14ac:dyDescent="0.35">
      <c r="A9" s="6">
        <f t="shared" si="0"/>
        <v>7</v>
      </c>
      <c r="B9" s="7" t="s">
        <v>424</v>
      </c>
      <c r="C9" s="6" t="s">
        <v>310</v>
      </c>
      <c r="D9" s="8">
        <v>2922.29</v>
      </c>
      <c r="E9" s="9">
        <v>100.77</v>
      </c>
      <c r="F9" s="9">
        <v>709.03</v>
      </c>
      <c r="G9" s="10">
        <v>61.32</v>
      </c>
      <c r="H9" s="10">
        <v>1007.12</v>
      </c>
      <c r="I9" s="11">
        <v>62.16</v>
      </c>
      <c r="J9" s="11">
        <v>980.79</v>
      </c>
      <c r="K9" s="18">
        <v>67.239999999999995</v>
      </c>
      <c r="L9" s="18">
        <v>934.39</v>
      </c>
    </row>
    <row r="10" spans="1:14" ht="15" thickBot="1" x14ac:dyDescent="0.35">
      <c r="A10" s="6">
        <f t="shared" si="0"/>
        <v>8</v>
      </c>
      <c r="B10" s="7" t="s">
        <v>11</v>
      </c>
      <c r="C10" s="6" t="s">
        <v>12</v>
      </c>
      <c r="D10" s="8">
        <v>2904.23</v>
      </c>
      <c r="E10" s="9">
        <v>64.41</v>
      </c>
      <c r="F10" s="9">
        <v>968.85</v>
      </c>
      <c r="G10" s="10">
        <v>62.66</v>
      </c>
      <c r="H10" s="10">
        <v>997.39</v>
      </c>
      <c r="I10" s="11" t="s">
        <v>7</v>
      </c>
      <c r="J10" s="11">
        <v>0</v>
      </c>
      <c r="K10" s="18">
        <v>66.72</v>
      </c>
      <c r="L10" s="18">
        <v>938</v>
      </c>
    </row>
    <row r="11" spans="1:14" ht="15" thickBot="1" x14ac:dyDescent="0.35">
      <c r="A11" s="6">
        <f t="shared" si="0"/>
        <v>9</v>
      </c>
      <c r="B11" s="7" t="s">
        <v>267</v>
      </c>
      <c r="C11" s="6" t="s">
        <v>17</v>
      </c>
      <c r="D11" s="8">
        <v>2901.81</v>
      </c>
      <c r="E11" s="9">
        <v>65.25</v>
      </c>
      <c r="F11" s="9">
        <v>962.86</v>
      </c>
      <c r="G11" s="10" t="s">
        <v>7</v>
      </c>
      <c r="H11" s="10">
        <v>0</v>
      </c>
      <c r="I11" s="11">
        <v>65.180000000000007</v>
      </c>
      <c r="J11" s="11">
        <v>959.3</v>
      </c>
      <c r="K11" s="18">
        <v>60.81</v>
      </c>
      <c r="L11" s="18">
        <v>979.64</v>
      </c>
    </row>
    <row r="12" spans="1:14" ht="15" thickBot="1" x14ac:dyDescent="0.35">
      <c r="A12" s="6">
        <f t="shared" si="0"/>
        <v>10</v>
      </c>
      <c r="B12" s="7" t="s">
        <v>54</v>
      </c>
      <c r="C12" s="6" t="s">
        <v>28</v>
      </c>
      <c r="D12" s="8">
        <v>2900.76</v>
      </c>
      <c r="E12" s="9">
        <v>63.83</v>
      </c>
      <c r="F12" s="9">
        <v>972.97</v>
      </c>
      <c r="G12" s="10">
        <v>67.739999999999995</v>
      </c>
      <c r="H12" s="10">
        <v>960.49</v>
      </c>
      <c r="I12" s="11">
        <v>119.86</v>
      </c>
      <c r="J12" s="11">
        <v>570.23</v>
      </c>
      <c r="K12" s="18">
        <v>62.56</v>
      </c>
      <c r="L12" s="18">
        <v>967.29</v>
      </c>
    </row>
    <row r="13" spans="1:14" ht="15" thickBot="1" x14ac:dyDescent="0.35">
      <c r="A13" s="6">
        <f t="shared" si="0"/>
        <v>11</v>
      </c>
      <c r="B13" s="7" t="s">
        <v>10</v>
      </c>
      <c r="C13" s="6" t="s">
        <v>9</v>
      </c>
      <c r="D13" s="8">
        <v>2898.16</v>
      </c>
      <c r="E13" s="9">
        <v>66.12</v>
      </c>
      <c r="F13" s="9">
        <v>956.63</v>
      </c>
      <c r="G13" s="10">
        <v>74.02</v>
      </c>
      <c r="H13" s="10">
        <v>914.87</v>
      </c>
      <c r="I13" s="11">
        <v>62.88</v>
      </c>
      <c r="J13" s="11">
        <v>975.67</v>
      </c>
      <c r="K13" s="18">
        <v>62.76</v>
      </c>
      <c r="L13" s="18">
        <v>965.87</v>
      </c>
    </row>
    <row r="14" spans="1:14" ht="15" thickBot="1" x14ac:dyDescent="0.35">
      <c r="A14" s="6">
        <f t="shared" si="0"/>
        <v>12</v>
      </c>
      <c r="B14" s="7" t="s">
        <v>237</v>
      </c>
      <c r="C14" s="6" t="s">
        <v>9</v>
      </c>
      <c r="D14" s="8">
        <v>2865.08</v>
      </c>
      <c r="E14" s="9" t="s">
        <v>7</v>
      </c>
      <c r="F14" s="9">
        <v>0</v>
      </c>
      <c r="G14" s="10">
        <v>67.680000000000007</v>
      </c>
      <c r="H14" s="10">
        <v>960.93</v>
      </c>
      <c r="I14" s="11">
        <v>67.099999999999994</v>
      </c>
      <c r="J14" s="11">
        <v>945.64</v>
      </c>
      <c r="K14" s="18">
        <v>63.81</v>
      </c>
      <c r="L14" s="18">
        <v>958.51</v>
      </c>
    </row>
    <row r="15" spans="1:14" ht="15" thickBot="1" x14ac:dyDescent="0.35">
      <c r="A15" s="6">
        <f t="shared" si="0"/>
        <v>13</v>
      </c>
      <c r="B15" s="7" t="s">
        <v>425</v>
      </c>
      <c r="C15" s="6" t="s">
        <v>9</v>
      </c>
      <c r="D15" s="8">
        <v>2847.66</v>
      </c>
      <c r="E15" s="9">
        <v>103.19</v>
      </c>
      <c r="F15" s="9">
        <v>691.72</v>
      </c>
      <c r="G15" s="10">
        <v>68.040000000000006</v>
      </c>
      <c r="H15" s="10">
        <v>958.32</v>
      </c>
      <c r="I15" s="11">
        <v>66.239999999999995</v>
      </c>
      <c r="J15" s="11">
        <v>951.76</v>
      </c>
      <c r="K15" s="18">
        <v>66.78</v>
      </c>
      <c r="L15" s="18">
        <v>937.59</v>
      </c>
    </row>
    <row r="16" spans="1:14" ht="15" thickBot="1" x14ac:dyDescent="0.35">
      <c r="A16" s="6">
        <f t="shared" si="0"/>
        <v>14</v>
      </c>
      <c r="B16" s="7" t="s">
        <v>87</v>
      </c>
      <c r="C16" s="6" t="s">
        <v>15</v>
      </c>
      <c r="D16" s="8">
        <v>2834.64</v>
      </c>
      <c r="E16" s="9">
        <v>67.28</v>
      </c>
      <c r="F16" s="9">
        <v>948.34</v>
      </c>
      <c r="G16" s="10" t="s">
        <v>7</v>
      </c>
      <c r="H16" s="10">
        <v>0</v>
      </c>
      <c r="I16" s="11">
        <v>67</v>
      </c>
      <c r="J16" s="11">
        <v>946.35</v>
      </c>
      <c r="K16" s="18">
        <v>66.45</v>
      </c>
      <c r="L16" s="18">
        <v>939.95</v>
      </c>
    </row>
    <row r="17" spans="1:12" ht="15" thickBot="1" x14ac:dyDescent="0.35">
      <c r="A17" s="6">
        <f t="shared" si="0"/>
        <v>15</v>
      </c>
      <c r="B17" s="7" t="s">
        <v>84</v>
      </c>
      <c r="C17" s="6" t="s">
        <v>15</v>
      </c>
      <c r="D17" s="8">
        <v>2802.84</v>
      </c>
      <c r="E17" s="9">
        <v>70.72</v>
      </c>
      <c r="F17" s="9">
        <v>923.74</v>
      </c>
      <c r="G17" s="10" t="s">
        <v>7</v>
      </c>
      <c r="H17" s="10">
        <v>0</v>
      </c>
      <c r="I17" s="11">
        <v>69.540000000000006</v>
      </c>
      <c r="J17" s="11">
        <v>928.28</v>
      </c>
      <c r="K17" s="18">
        <v>64.900000000000006</v>
      </c>
      <c r="L17" s="18">
        <v>950.82</v>
      </c>
    </row>
    <row r="18" spans="1:12" ht="15" thickBot="1" x14ac:dyDescent="0.35">
      <c r="A18" s="6">
        <f t="shared" si="0"/>
        <v>16</v>
      </c>
      <c r="B18" s="7" t="s">
        <v>426</v>
      </c>
      <c r="C18" s="6" t="s">
        <v>17</v>
      </c>
      <c r="D18" s="8">
        <v>2776.49</v>
      </c>
      <c r="E18" s="9">
        <v>72.8</v>
      </c>
      <c r="F18" s="9">
        <v>908.88</v>
      </c>
      <c r="G18" s="10" t="s">
        <v>7</v>
      </c>
      <c r="H18" s="10">
        <v>0</v>
      </c>
      <c r="I18" s="11">
        <v>69.319999999999993</v>
      </c>
      <c r="J18" s="11">
        <v>929.84</v>
      </c>
      <c r="K18" s="18">
        <v>66.760000000000005</v>
      </c>
      <c r="L18" s="18">
        <v>937.77</v>
      </c>
    </row>
    <row r="19" spans="1:12" ht="15" thickBot="1" x14ac:dyDescent="0.35">
      <c r="A19" s="6">
        <f t="shared" si="0"/>
        <v>17</v>
      </c>
      <c r="B19" s="7" t="s">
        <v>317</v>
      </c>
      <c r="C19" s="6" t="s">
        <v>15</v>
      </c>
      <c r="D19" s="8">
        <v>2590.91</v>
      </c>
      <c r="E19" s="9">
        <v>67.400000000000006</v>
      </c>
      <c r="F19" s="9">
        <v>947.45</v>
      </c>
      <c r="G19" s="10" t="s">
        <v>7</v>
      </c>
      <c r="H19" s="10">
        <v>0</v>
      </c>
      <c r="I19" s="11">
        <v>68.72</v>
      </c>
      <c r="J19" s="11">
        <v>934.11</v>
      </c>
      <c r="K19" s="18">
        <v>99.21</v>
      </c>
      <c r="L19" s="18">
        <v>709.35</v>
      </c>
    </row>
    <row r="20" spans="1:12" ht="15" thickBot="1" x14ac:dyDescent="0.35">
      <c r="A20" s="6">
        <f t="shared" si="0"/>
        <v>18</v>
      </c>
      <c r="B20" s="7" t="s">
        <v>427</v>
      </c>
      <c r="C20" s="6" t="s">
        <v>9</v>
      </c>
      <c r="D20" s="8">
        <v>2587.66</v>
      </c>
      <c r="E20" s="9">
        <v>102.42</v>
      </c>
      <c r="F20" s="9">
        <v>697.22</v>
      </c>
      <c r="G20" s="10">
        <v>74.02</v>
      </c>
      <c r="H20" s="10">
        <v>914.87</v>
      </c>
      <c r="I20" s="11">
        <v>93.56</v>
      </c>
      <c r="J20" s="11">
        <v>757.36</v>
      </c>
      <c r="K20" s="18">
        <v>69.930000000000007</v>
      </c>
      <c r="L20" s="18">
        <v>915.42</v>
      </c>
    </row>
    <row r="21" spans="1:12" ht="15" thickBot="1" x14ac:dyDescent="0.35">
      <c r="A21" s="6">
        <f t="shared" si="0"/>
        <v>19</v>
      </c>
      <c r="B21" s="7" t="s">
        <v>236</v>
      </c>
      <c r="C21" s="6" t="s">
        <v>12</v>
      </c>
      <c r="D21" s="8">
        <v>2493.29</v>
      </c>
      <c r="E21" s="9">
        <v>78.5</v>
      </c>
      <c r="F21" s="9">
        <v>868.17</v>
      </c>
      <c r="G21" s="10">
        <v>125.24</v>
      </c>
      <c r="H21" s="10">
        <v>542.89</v>
      </c>
      <c r="I21" s="11">
        <v>97.26</v>
      </c>
      <c r="J21" s="11">
        <v>731.04</v>
      </c>
      <c r="K21" s="18">
        <v>72.959999999999994</v>
      </c>
      <c r="L21" s="18">
        <v>894.08</v>
      </c>
    </row>
    <row r="22" spans="1:12" ht="15" thickBot="1" x14ac:dyDescent="0.35">
      <c r="A22" s="6">
        <f t="shared" si="0"/>
        <v>20</v>
      </c>
      <c r="B22" s="7" t="s">
        <v>94</v>
      </c>
      <c r="C22" s="6" t="s">
        <v>56</v>
      </c>
      <c r="D22" s="8">
        <v>2455.0100000000002</v>
      </c>
      <c r="E22" s="9">
        <v>67.099999999999994</v>
      </c>
      <c r="F22" s="9">
        <v>949.63</v>
      </c>
      <c r="G22" s="10" t="s">
        <v>7</v>
      </c>
      <c r="H22" s="10">
        <v>0</v>
      </c>
      <c r="I22" s="11">
        <v>121.5</v>
      </c>
      <c r="J22" s="11">
        <v>558.55999999999995</v>
      </c>
      <c r="K22" s="18">
        <v>65.47</v>
      </c>
      <c r="L22" s="18">
        <v>946.83</v>
      </c>
    </row>
    <row r="23" spans="1:12" ht="15" thickBot="1" x14ac:dyDescent="0.35">
      <c r="A23" s="6">
        <f t="shared" si="0"/>
        <v>21</v>
      </c>
      <c r="B23" s="7" t="s">
        <v>428</v>
      </c>
      <c r="C23" s="6" t="s">
        <v>17</v>
      </c>
      <c r="D23" s="8">
        <v>2383.38</v>
      </c>
      <c r="E23" s="9">
        <v>102.5</v>
      </c>
      <c r="F23" s="9">
        <v>696.66</v>
      </c>
      <c r="G23" s="10" t="s">
        <v>7</v>
      </c>
      <c r="H23" s="10">
        <v>0</v>
      </c>
      <c r="I23" s="11">
        <v>97.7</v>
      </c>
      <c r="J23" s="11">
        <v>727.91</v>
      </c>
      <c r="K23" s="18">
        <v>63.77</v>
      </c>
      <c r="L23" s="18">
        <v>958.81</v>
      </c>
    </row>
    <row r="24" spans="1:12" ht="15" thickBot="1" x14ac:dyDescent="0.35">
      <c r="A24" s="6">
        <f t="shared" si="0"/>
        <v>22</v>
      </c>
      <c r="B24" s="7" t="s">
        <v>33</v>
      </c>
      <c r="C24" s="6" t="s">
        <v>15</v>
      </c>
      <c r="D24" s="8">
        <v>2360.71</v>
      </c>
      <c r="E24" s="9">
        <v>75.67</v>
      </c>
      <c r="F24" s="9">
        <v>888.35</v>
      </c>
      <c r="G24" s="10" t="s">
        <v>7</v>
      </c>
      <c r="H24" s="10">
        <v>0</v>
      </c>
      <c r="I24" s="11">
        <v>122.08</v>
      </c>
      <c r="J24" s="11">
        <v>554.42999999999995</v>
      </c>
      <c r="K24" s="18">
        <v>69.58</v>
      </c>
      <c r="L24" s="18">
        <v>917.92</v>
      </c>
    </row>
    <row r="25" spans="1:12" ht="15" thickBot="1" x14ac:dyDescent="0.35">
      <c r="A25" s="6">
        <f t="shared" si="0"/>
        <v>23</v>
      </c>
      <c r="B25" s="7" t="s">
        <v>189</v>
      </c>
      <c r="C25" s="6" t="s">
        <v>12</v>
      </c>
      <c r="D25" s="8">
        <v>2309.8200000000002</v>
      </c>
      <c r="E25" s="9">
        <v>106.85</v>
      </c>
      <c r="F25" s="9">
        <v>665.62</v>
      </c>
      <c r="G25" s="10">
        <v>75.88</v>
      </c>
      <c r="H25" s="10">
        <v>901.35</v>
      </c>
      <c r="I25" s="11">
        <v>95.6</v>
      </c>
      <c r="J25" s="11">
        <v>742.85</v>
      </c>
      <c r="K25" s="18">
        <v>168.95</v>
      </c>
      <c r="L25" s="18">
        <v>218.53</v>
      </c>
    </row>
    <row r="26" spans="1:12" ht="15" thickBot="1" x14ac:dyDescent="0.35">
      <c r="A26" s="6">
        <f t="shared" si="0"/>
        <v>24</v>
      </c>
      <c r="B26" s="7" t="s">
        <v>13</v>
      </c>
      <c r="C26" s="6" t="s">
        <v>12</v>
      </c>
      <c r="D26" s="8">
        <v>2167.52</v>
      </c>
      <c r="E26" s="9">
        <v>68.56</v>
      </c>
      <c r="F26" s="9">
        <v>939.19</v>
      </c>
      <c r="G26" s="10">
        <v>123.86</v>
      </c>
      <c r="H26" s="10">
        <v>552.97</v>
      </c>
      <c r="I26" s="11">
        <v>147.44</v>
      </c>
      <c r="J26" s="11">
        <v>373.99</v>
      </c>
      <c r="K26" s="18">
        <v>104.04</v>
      </c>
      <c r="L26" s="18">
        <v>675.36</v>
      </c>
    </row>
    <row r="27" spans="1:12" ht="15" thickBot="1" x14ac:dyDescent="0.35">
      <c r="A27" s="6">
        <f t="shared" si="0"/>
        <v>25</v>
      </c>
      <c r="B27" s="7" t="s">
        <v>302</v>
      </c>
      <c r="C27" s="6" t="s">
        <v>9</v>
      </c>
      <c r="D27" s="8">
        <v>2151.2600000000002</v>
      </c>
      <c r="E27" s="9">
        <v>70.650000000000006</v>
      </c>
      <c r="F27" s="9">
        <v>924.28</v>
      </c>
      <c r="G27" s="10">
        <v>95.7</v>
      </c>
      <c r="H27" s="10">
        <v>757.44</v>
      </c>
      <c r="I27" s="11">
        <v>172.74</v>
      </c>
      <c r="J27" s="11">
        <v>193.97</v>
      </c>
      <c r="K27" s="18">
        <v>133.29</v>
      </c>
      <c r="L27" s="18">
        <v>469.53</v>
      </c>
    </row>
    <row r="28" spans="1:12" ht="15" thickBot="1" x14ac:dyDescent="0.35">
      <c r="A28" s="6">
        <f t="shared" si="0"/>
        <v>26</v>
      </c>
      <c r="B28" s="7" t="s">
        <v>88</v>
      </c>
      <c r="C28" s="6" t="s">
        <v>9</v>
      </c>
      <c r="D28" s="8">
        <v>2053.2199999999998</v>
      </c>
      <c r="E28" s="9">
        <v>70.959999999999994</v>
      </c>
      <c r="F28" s="9">
        <v>922.03</v>
      </c>
      <c r="G28" s="10" t="s">
        <v>7</v>
      </c>
      <c r="H28" s="10">
        <v>0</v>
      </c>
      <c r="I28" s="11">
        <v>173.86</v>
      </c>
      <c r="J28" s="11">
        <v>186</v>
      </c>
      <c r="K28" s="18">
        <v>65.7</v>
      </c>
      <c r="L28" s="18">
        <v>945.19</v>
      </c>
    </row>
    <row r="29" spans="1:12" ht="15" thickBot="1" x14ac:dyDescent="0.35">
      <c r="A29" s="6">
        <f t="shared" si="0"/>
        <v>27</v>
      </c>
      <c r="B29" s="7" t="s">
        <v>40</v>
      </c>
      <c r="C29" s="6" t="s">
        <v>41</v>
      </c>
      <c r="D29" s="8">
        <v>2046.23</v>
      </c>
      <c r="E29" s="9">
        <v>109.91</v>
      </c>
      <c r="F29" s="9">
        <v>643.72</v>
      </c>
      <c r="G29" s="10">
        <v>130.38</v>
      </c>
      <c r="H29" s="10">
        <v>505.56</v>
      </c>
      <c r="I29" s="11" t="s">
        <v>7</v>
      </c>
      <c r="J29" s="11">
        <v>0</v>
      </c>
      <c r="K29" s="18">
        <v>72.56</v>
      </c>
      <c r="L29" s="18">
        <v>896.95</v>
      </c>
    </row>
    <row r="30" spans="1:12" ht="15" thickBot="1" x14ac:dyDescent="0.35">
      <c r="A30" s="6">
        <f t="shared" si="0"/>
        <v>28</v>
      </c>
      <c r="B30" s="7" t="s">
        <v>89</v>
      </c>
      <c r="C30" s="6" t="s">
        <v>28</v>
      </c>
      <c r="D30" s="8">
        <v>1996.99</v>
      </c>
      <c r="E30" s="9">
        <v>133.72</v>
      </c>
      <c r="F30" s="9">
        <v>473.62</v>
      </c>
      <c r="G30" s="10">
        <v>120.34</v>
      </c>
      <c r="H30" s="10">
        <v>578.5</v>
      </c>
      <c r="I30" s="11" t="s">
        <v>7</v>
      </c>
      <c r="J30" s="11">
        <v>0</v>
      </c>
      <c r="K30" s="18">
        <v>65.75</v>
      </c>
      <c r="L30" s="18">
        <v>944.86</v>
      </c>
    </row>
    <row r="31" spans="1:12" ht="15" thickBot="1" x14ac:dyDescent="0.35">
      <c r="A31" s="6">
        <f t="shared" si="0"/>
        <v>29</v>
      </c>
      <c r="B31" s="7" t="s">
        <v>185</v>
      </c>
      <c r="C31" s="6" t="s">
        <v>28</v>
      </c>
      <c r="D31" s="8">
        <v>1967.8</v>
      </c>
      <c r="E31" s="9">
        <v>69.099999999999994</v>
      </c>
      <c r="F31" s="9">
        <v>935.34</v>
      </c>
      <c r="G31" s="10">
        <v>122.02</v>
      </c>
      <c r="H31" s="10">
        <v>566.29999999999995</v>
      </c>
      <c r="I31" s="11">
        <v>187.68</v>
      </c>
      <c r="J31" s="11">
        <v>87.66</v>
      </c>
      <c r="K31" s="18">
        <v>133.77000000000001</v>
      </c>
      <c r="L31" s="18">
        <v>466.16</v>
      </c>
    </row>
    <row r="32" spans="1:12" ht="15" thickBot="1" x14ac:dyDescent="0.35">
      <c r="A32" s="6">
        <f t="shared" si="0"/>
        <v>30</v>
      </c>
      <c r="B32" s="7" t="s">
        <v>109</v>
      </c>
      <c r="C32" s="6" t="s">
        <v>28</v>
      </c>
      <c r="D32" s="8">
        <v>1933.78</v>
      </c>
      <c r="E32" s="9">
        <v>63.75</v>
      </c>
      <c r="F32" s="9">
        <v>973.58</v>
      </c>
      <c r="G32" s="10">
        <v>67.78</v>
      </c>
      <c r="H32" s="10">
        <v>960.2</v>
      </c>
      <c r="I32" s="11" t="s">
        <v>7</v>
      </c>
      <c r="J32" s="11">
        <v>0</v>
      </c>
      <c r="K32" s="18" t="s">
        <v>7</v>
      </c>
      <c r="L32" s="18">
        <v>0</v>
      </c>
    </row>
    <row r="33" spans="1:12" ht="15" thickBot="1" x14ac:dyDescent="0.35">
      <c r="A33" s="6">
        <f t="shared" si="0"/>
        <v>31</v>
      </c>
      <c r="B33" s="7" t="s">
        <v>266</v>
      </c>
      <c r="C33" s="6" t="s">
        <v>15</v>
      </c>
      <c r="D33" s="8">
        <v>1929.27</v>
      </c>
      <c r="E33" s="9" t="s">
        <v>7</v>
      </c>
      <c r="F33" s="9">
        <v>0</v>
      </c>
      <c r="G33" s="10" t="s">
        <v>7</v>
      </c>
      <c r="H33" s="10">
        <v>0</v>
      </c>
      <c r="I33" s="11">
        <v>64.7</v>
      </c>
      <c r="J33" s="11">
        <v>962.72</v>
      </c>
      <c r="K33" s="18">
        <v>62.67</v>
      </c>
      <c r="L33" s="18">
        <v>966.55</v>
      </c>
    </row>
    <row r="34" spans="1:12" ht="15" thickBot="1" x14ac:dyDescent="0.35">
      <c r="A34" s="6">
        <f t="shared" si="0"/>
        <v>32</v>
      </c>
      <c r="B34" s="7" t="s">
        <v>293</v>
      </c>
      <c r="C34" s="6" t="s">
        <v>41</v>
      </c>
      <c r="D34" s="8">
        <v>1886.17</v>
      </c>
      <c r="E34" s="9">
        <v>69.760000000000005</v>
      </c>
      <c r="F34" s="9">
        <v>930.62</v>
      </c>
      <c r="G34" s="10">
        <v>68.42</v>
      </c>
      <c r="H34" s="10">
        <v>955.56</v>
      </c>
      <c r="I34" s="11" t="s">
        <v>7</v>
      </c>
      <c r="J34" s="11">
        <v>0</v>
      </c>
      <c r="K34" s="18" t="s">
        <v>7</v>
      </c>
      <c r="L34" s="18">
        <v>0</v>
      </c>
    </row>
    <row r="35" spans="1:12" ht="15" thickBot="1" x14ac:dyDescent="0.35">
      <c r="A35" s="6">
        <f t="shared" si="0"/>
        <v>33</v>
      </c>
      <c r="B35" s="7" t="s">
        <v>75</v>
      </c>
      <c r="C35" s="6" t="s">
        <v>15</v>
      </c>
      <c r="D35" s="8">
        <v>1863.93</v>
      </c>
      <c r="E35" s="9">
        <v>69.650000000000006</v>
      </c>
      <c r="F35" s="9">
        <v>931.41</v>
      </c>
      <c r="G35" s="10" t="s">
        <v>7</v>
      </c>
      <c r="H35" s="10">
        <v>0</v>
      </c>
      <c r="I35" s="11" t="s">
        <v>7</v>
      </c>
      <c r="J35" s="11">
        <v>0</v>
      </c>
      <c r="K35" s="18">
        <v>67.5</v>
      </c>
      <c r="L35" s="18">
        <v>932.52</v>
      </c>
    </row>
    <row r="36" spans="1:12" ht="15" thickBot="1" x14ac:dyDescent="0.35">
      <c r="A36" s="6">
        <f t="shared" si="0"/>
        <v>34</v>
      </c>
      <c r="B36" s="7" t="s">
        <v>416</v>
      </c>
      <c r="C36" s="6" t="s">
        <v>15</v>
      </c>
      <c r="D36" s="8">
        <v>1830.89</v>
      </c>
      <c r="E36" s="9" t="s">
        <v>7</v>
      </c>
      <c r="F36" s="9">
        <v>0</v>
      </c>
      <c r="G36" s="10" t="s">
        <v>7</v>
      </c>
      <c r="H36" s="10">
        <v>0</v>
      </c>
      <c r="I36" s="11">
        <v>73.84</v>
      </c>
      <c r="J36" s="11">
        <v>897.68</v>
      </c>
      <c r="K36" s="18">
        <v>67.400000000000006</v>
      </c>
      <c r="L36" s="18">
        <v>933.21</v>
      </c>
    </row>
    <row r="37" spans="1:12" ht="15" thickBot="1" x14ac:dyDescent="0.35">
      <c r="A37" s="6">
        <f t="shared" si="0"/>
        <v>35</v>
      </c>
      <c r="B37" s="7" t="s">
        <v>251</v>
      </c>
      <c r="C37" s="6" t="s">
        <v>17</v>
      </c>
      <c r="D37" s="8">
        <v>1795.63</v>
      </c>
      <c r="E37" s="9">
        <v>101.81</v>
      </c>
      <c r="F37" s="9">
        <v>701.6</v>
      </c>
      <c r="G37" s="10" t="s">
        <v>7</v>
      </c>
      <c r="H37" s="10">
        <v>0</v>
      </c>
      <c r="I37" s="11">
        <v>146.82</v>
      </c>
      <c r="J37" s="11">
        <v>378.4</v>
      </c>
      <c r="K37" s="18">
        <v>98.32</v>
      </c>
      <c r="L37" s="18">
        <v>715.63</v>
      </c>
    </row>
    <row r="38" spans="1:12" ht="15" thickBot="1" x14ac:dyDescent="0.35">
      <c r="A38" s="6">
        <f t="shared" si="0"/>
        <v>36</v>
      </c>
      <c r="B38" s="7" t="s">
        <v>366</v>
      </c>
      <c r="C38" s="6" t="s">
        <v>56</v>
      </c>
      <c r="D38" s="8">
        <v>1674.05</v>
      </c>
      <c r="E38" s="9">
        <v>99.93</v>
      </c>
      <c r="F38" s="9">
        <v>715.01</v>
      </c>
      <c r="G38" s="10" t="s">
        <v>7</v>
      </c>
      <c r="H38" s="10">
        <v>0</v>
      </c>
      <c r="I38" s="11" t="s">
        <v>7</v>
      </c>
      <c r="J38" s="11">
        <v>0</v>
      </c>
      <c r="K38" s="18">
        <v>63.73</v>
      </c>
      <c r="L38" s="18">
        <v>959.04</v>
      </c>
    </row>
    <row r="39" spans="1:12" ht="15" thickBot="1" x14ac:dyDescent="0.35">
      <c r="A39" s="6">
        <f t="shared" si="0"/>
        <v>37</v>
      </c>
      <c r="B39" s="7" t="s">
        <v>417</v>
      </c>
      <c r="C39" s="6" t="s">
        <v>17</v>
      </c>
      <c r="D39" s="8">
        <v>1664.24</v>
      </c>
      <c r="E39" s="9" t="s">
        <v>7</v>
      </c>
      <c r="F39" s="9">
        <v>0</v>
      </c>
      <c r="G39" s="10" t="s">
        <v>7</v>
      </c>
      <c r="H39" s="10">
        <v>0</v>
      </c>
      <c r="I39" s="11">
        <v>97.3</v>
      </c>
      <c r="J39" s="11">
        <v>730.75</v>
      </c>
      <c r="K39" s="18">
        <v>67.36</v>
      </c>
      <c r="L39" s="18">
        <v>933.49</v>
      </c>
    </row>
    <row r="40" spans="1:12" ht="15" thickBot="1" x14ac:dyDescent="0.35">
      <c r="A40" s="6">
        <f t="shared" si="0"/>
        <v>38</v>
      </c>
      <c r="B40" s="7" t="s">
        <v>27</v>
      </c>
      <c r="C40" s="6" t="s">
        <v>28</v>
      </c>
      <c r="D40" s="8">
        <v>1655.76</v>
      </c>
      <c r="E40" s="9">
        <v>100.97</v>
      </c>
      <c r="F40" s="9">
        <v>707.63</v>
      </c>
      <c r="G40" s="10" t="s">
        <v>7</v>
      </c>
      <c r="H40" s="10">
        <v>0</v>
      </c>
      <c r="I40" s="11" t="s">
        <v>7</v>
      </c>
      <c r="J40" s="11">
        <v>0</v>
      </c>
      <c r="K40" s="18">
        <v>65.28</v>
      </c>
      <c r="L40" s="18">
        <v>948.13</v>
      </c>
    </row>
    <row r="41" spans="1:12" ht="15" thickBot="1" x14ac:dyDescent="0.35">
      <c r="A41" s="6">
        <f t="shared" si="0"/>
        <v>39</v>
      </c>
      <c r="B41" s="7" t="s">
        <v>16</v>
      </c>
      <c r="C41" s="6" t="s">
        <v>17</v>
      </c>
      <c r="D41" s="8">
        <v>1650.05</v>
      </c>
      <c r="E41" s="9" t="s">
        <v>7</v>
      </c>
      <c r="F41" s="9">
        <v>0</v>
      </c>
      <c r="G41" s="10" t="s">
        <v>7</v>
      </c>
      <c r="H41" s="10">
        <v>0</v>
      </c>
      <c r="I41" s="11">
        <v>104.26</v>
      </c>
      <c r="J41" s="11">
        <v>681.23</v>
      </c>
      <c r="K41" s="18">
        <v>62.34</v>
      </c>
      <c r="L41" s="18">
        <v>968.82</v>
      </c>
    </row>
    <row r="42" spans="1:12" ht="15" thickBot="1" x14ac:dyDescent="0.35">
      <c r="A42" s="6">
        <f t="shared" si="0"/>
        <v>40</v>
      </c>
      <c r="B42" s="7" t="s">
        <v>246</v>
      </c>
      <c r="C42" s="6" t="s">
        <v>28</v>
      </c>
      <c r="D42" s="8">
        <v>1624.54</v>
      </c>
      <c r="E42" s="9">
        <v>103.18</v>
      </c>
      <c r="F42" s="9">
        <v>691.84</v>
      </c>
      <c r="G42" s="10">
        <v>71.569999999999993</v>
      </c>
      <c r="H42" s="10">
        <v>932.69</v>
      </c>
      <c r="I42" s="11" t="s">
        <v>7</v>
      </c>
      <c r="J42" s="11">
        <v>0</v>
      </c>
      <c r="K42" s="18" t="s">
        <v>7</v>
      </c>
      <c r="L42" s="18">
        <v>0</v>
      </c>
    </row>
    <row r="43" spans="1:12" ht="15" thickBot="1" x14ac:dyDescent="0.35">
      <c r="A43" s="6">
        <f t="shared" si="0"/>
        <v>41</v>
      </c>
      <c r="B43" s="7" t="s">
        <v>418</v>
      </c>
      <c r="C43" s="6" t="s">
        <v>17</v>
      </c>
      <c r="D43" s="8">
        <v>1587.01</v>
      </c>
      <c r="E43" s="9" t="s">
        <v>7</v>
      </c>
      <c r="F43" s="9">
        <v>0</v>
      </c>
      <c r="G43" s="10" t="s">
        <v>7</v>
      </c>
      <c r="H43" s="10">
        <v>0</v>
      </c>
      <c r="I43" s="11">
        <v>104.76</v>
      </c>
      <c r="J43" s="11">
        <v>677.67</v>
      </c>
      <c r="K43" s="18">
        <v>70.8</v>
      </c>
      <c r="L43" s="18">
        <v>909.33</v>
      </c>
    </row>
    <row r="44" spans="1:12" ht="15" thickBot="1" x14ac:dyDescent="0.35">
      <c r="A44" s="6">
        <f t="shared" si="0"/>
        <v>42</v>
      </c>
      <c r="B44" s="7" t="s">
        <v>329</v>
      </c>
      <c r="C44" s="6" t="s">
        <v>17</v>
      </c>
      <c r="D44" s="8">
        <v>1390.66</v>
      </c>
      <c r="E44" s="9">
        <v>106.29</v>
      </c>
      <c r="F44" s="9">
        <v>669.58</v>
      </c>
      <c r="G44" s="10" t="s">
        <v>7</v>
      </c>
      <c r="H44" s="10">
        <v>0</v>
      </c>
      <c r="I44" s="11">
        <v>98.66</v>
      </c>
      <c r="J44" s="11">
        <v>721.08</v>
      </c>
      <c r="K44" s="18" t="s">
        <v>7</v>
      </c>
      <c r="L44" s="18">
        <v>0</v>
      </c>
    </row>
    <row r="45" spans="1:12" ht="15" thickBot="1" x14ac:dyDescent="0.35">
      <c r="A45" s="6">
        <f t="shared" si="0"/>
        <v>43</v>
      </c>
      <c r="B45" s="7" t="s">
        <v>44</v>
      </c>
      <c r="C45" s="6" t="s">
        <v>41</v>
      </c>
      <c r="D45" s="8">
        <v>1389.09</v>
      </c>
      <c r="E45" s="9">
        <v>136.5</v>
      </c>
      <c r="F45" s="9">
        <v>453.73</v>
      </c>
      <c r="G45" s="10">
        <v>71.2</v>
      </c>
      <c r="H45" s="10">
        <v>935.37</v>
      </c>
      <c r="I45" s="11" t="s">
        <v>7</v>
      </c>
      <c r="J45" s="11">
        <v>0</v>
      </c>
      <c r="K45" s="18" t="s">
        <v>7</v>
      </c>
      <c r="L45" s="18">
        <v>0</v>
      </c>
    </row>
    <row r="46" spans="1:12" ht="15" thickBot="1" x14ac:dyDescent="0.35">
      <c r="A46" s="6">
        <f t="shared" si="0"/>
        <v>44</v>
      </c>
      <c r="B46" s="7" t="s">
        <v>102</v>
      </c>
      <c r="C46" s="6" t="s">
        <v>9</v>
      </c>
      <c r="D46" s="8">
        <v>1336.61</v>
      </c>
      <c r="E46" s="9">
        <v>110.03</v>
      </c>
      <c r="F46" s="9">
        <v>642.86</v>
      </c>
      <c r="G46" s="10" t="s">
        <v>7</v>
      </c>
      <c r="H46" s="10">
        <v>0</v>
      </c>
      <c r="I46" s="11">
        <v>102.5</v>
      </c>
      <c r="J46" s="11">
        <v>693.75</v>
      </c>
      <c r="K46" s="18" t="s">
        <v>7</v>
      </c>
      <c r="L46" s="18">
        <v>0</v>
      </c>
    </row>
    <row r="47" spans="1:12" ht="15" thickBot="1" x14ac:dyDescent="0.35">
      <c r="A47" s="6">
        <f t="shared" si="0"/>
        <v>45</v>
      </c>
      <c r="B47" s="7" t="s">
        <v>391</v>
      </c>
      <c r="C47" s="6" t="s">
        <v>12</v>
      </c>
      <c r="D47" s="8">
        <v>1251.73</v>
      </c>
      <c r="E47" s="9" t="s">
        <v>7</v>
      </c>
      <c r="F47" s="9">
        <v>0</v>
      </c>
      <c r="G47" s="10">
        <v>124.2</v>
      </c>
      <c r="H47" s="10">
        <v>550.46</v>
      </c>
      <c r="I47" s="11" t="s">
        <v>7</v>
      </c>
      <c r="J47" s="11">
        <v>0</v>
      </c>
      <c r="K47" s="18">
        <v>100.36</v>
      </c>
      <c r="L47" s="18">
        <v>701.28</v>
      </c>
    </row>
    <row r="48" spans="1:12" ht="15" thickBot="1" x14ac:dyDescent="0.35">
      <c r="A48" s="6">
        <f t="shared" si="0"/>
        <v>46</v>
      </c>
      <c r="B48" s="7" t="s">
        <v>371</v>
      </c>
      <c r="C48" s="6" t="s">
        <v>56</v>
      </c>
      <c r="D48" s="8">
        <v>1146.08</v>
      </c>
      <c r="E48" s="9">
        <v>135.53</v>
      </c>
      <c r="F48" s="9">
        <v>460.66</v>
      </c>
      <c r="G48" s="10" t="s">
        <v>7</v>
      </c>
      <c r="H48" s="10">
        <v>0</v>
      </c>
      <c r="I48" s="11" t="s">
        <v>7</v>
      </c>
      <c r="J48" s="11">
        <v>0</v>
      </c>
      <c r="K48" s="18">
        <v>102.61</v>
      </c>
      <c r="L48" s="18">
        <v>685.42</v>
      </c>
    </row>
    <row r="49" spans="1:12" ht="15" thickBot="1" x14ac:dyDescent="0.35">
      <c r="A49" s="6">
        <f t="shared" si="0"/>
        <v>47</v>
      </c>
      <c r="B49" s="7" t="s">
        <v>101</v>
      </c>
      <c r="C49" s="6" t="s">
        <v>56</v>
      </c>
      <c r="D49" s="8">
        <v>1065.8399999999999</v>
      </c>
      <c r="E49" s="9">
        <v>75.349999999999994</v>
      </c>
      <c r="F49" s="9">
        <v>890.66</v>
      </c>
      <c r="G49" s="10" t="s">
        <v>7</v>
      </c>
      <c r="H49" s="10">
        <v>0</v>
      </c>
      <c r="I49" s="11">
        <v>175.38</v>
      </c>
      <c r="J49" s="11">
        <v>175.18</v>
      </c>
      <c r="K49" s="18" t="s">
        <v>7</v>
      </c>
      <c r="L49" s="18">
        <v>0</v>
      </c>
    </row>
    <row r="50" spans="1:12" ht="15" thickBot="1" x14ac:dyDescent="0.35">
      <c r="A50" s="6">
        <f t="shared" si="0"/>
        <v>48</v>
      </c>
      <c r="B50" s="7" t="s">
        <v>419</v>
      </c>
      <c r="C50" s="6" t="s">
        <v>17</v>
      </c>
      <c r="D50" s="8">
        <v>1001.3</v>
      </c>
      <c r="E50" s="9" t="s">
        <v>7</v>
      </c>
      <c r="F50" s="9">
        <v>0</v>
      </c>
      <c r="G50" s="10" t="s">
        <v>7</v>
      </c>
      <c r="H50" s="10">
        <v>0</v>
      </c>
      <c r="I50" s="11">
        <v>124.38</v>
      </c>
      <c r="J50" s="11">
        <v>538.07000000000005</v>
      </c>
      <c r="K50" s="18">
        <v>134.18</v>
      </c>
      <c r="L50" s="18">
        <v>463.24</v>
      </c>
    </row>
    <row r="51" spans="1:12" ht="15" thickBot="1" x14ac:dyDescent="0.35">
      <c r="A51" s="6">
        <f t="shared" si="0"/>
        <v>49</v>
      </c>
      <c r="B51" s="7" t="s">
        <v>346</v>
      </c>
      <c r="C51" s="6" t="s">
        <v>310</v>
      </c>
      <c r="D51" s="8">
        <v>996.58</v>
      </c>
      <c r="E51" s="9" t="s">
        <v>7</v>
      </c>
      <c r="F51" s="9">
        <v>0</v>
      </c>
      <c r="G51" s="10" t="s">
        <v>7</v>
      </c>
      <c r="H51" s="10">
        <v>0</v>
      </c>
      <c r="I51" s="11">
        <v>59.94</v>
      </c>
      <c r="J51" s="11">
        <v>996.58</v>
      </c>
      <c r="K51" s="18" t="s">
        <v>7</v>
      </c>
      <c r="L51" s="18">
        <v>0</v>
      </c>
    </row>
    <row r="52" spans="1:12" ht="15" thickBot="1" x14ac:dyDescent="0.35">
      <c r="A52" s="6">
        <f t="shared" si="0"/>
        <v>50</v>
      </c>
      <c r="B52" s="7" t="s">
        <v>438</v>
      </c>
      <c r="C52" s="6" t="s">
        <v>436</v>
      </c>
      <c r="D52" s="8">
        <v>979.99</v>
      </c>
      <c r="E52" s="9">
        <v>62.85</v>
      </c>
      <c r="F52" s="9">
        <v>979.99</v>
      </c>
      <c r="G52" s="10" t="s">
        <v>7</v>
      </c>
      <c r="H52" s="10">
        <v>0</v>
      </c>
      <c r="I52" s="11" t="s">
        <v>7</v>
      </c>
      <c r="J52" s="11">
        <v>0</v>
      </c>
      <c r="K52" s="18" t="s">
        <v>7</v>
      </c>
      <c r="L52" s="18">
        <v>0</v>
      </c>
    </row>
    <row r="53" spans="1:12" ht="15" thickBot="1" x14ac:dyDescent="0.35">
      <c r="A53" s="6">
        <f t="shared" si="0"/>
        <v>51</v>
      </c>
      <c r="B53" s="7" t="s">
        <v>289</v>
      </c>
      <c r="C53" s="6" t="s">
        <v>56</v>
      </c>
      <c r="D53" s="8">
        <v>972.17</v>
      </c>
      <c r="E53" s="9">
        <v>113.4</v>
      </c>
      <c r="F53" s="9">
        <v>618.82000000000005</v>
      </c>
      <c r="G53" s="10" t="s">
        <v>7</v>
      </c>
      <c r="H53" s="10">
        <v>0</v>
      </c>
      <c r="I53" s="11">
        <v>150.34</v>
      </c>
      <c r="J53" s="11">
        <v>353.35</v>
      </c>
      <c r="K53" s="18" t="s">
        <v>7</v>
      </c>
      <c r="L53" s="18">
        <v>0</v>
      </c>
    </row>
    <row r="54" spans="1:12" ht="15" thickBot="1" x14ac:dyDescent="0.35">
      <c r="A54" s="6">
        <f t="shared" si="0"/>
        <v>52</v>
      </c>
      <c r="B54" s="7" t="s">
        <v>344</v>
      </c>
      <c r="C54" s="6" t="s">
        <v>310</v>
      </c>
      <c r="D54" s="8">
        <v>968.55</v>
      </c>
      <c r="E54" s="9" t="s">
        <v>7</v>
      </c>
      <c r="F54" s="9">
        <v>0</v>
      </c>
      <c r="G54" s="10" t="s">
        <v>7</v>
      </c>
      <c r="H54" s="10">
        <v>0</v>
      </c>
      <c r="I54" s="11">
        <v>63.88</v>
      </c>
      <c r="J54" s="11">
        <v>968.55</v>
      </c>
      <c r="K54" s="18" t="s">
        <v>7</v>
      </c>
      <c r="L54" s="18">
        <v>0</v>
      </c>
    </row>
    <row r="55" spans="1:12" ht="15" thickBot="1" x14ac:dyDescent="0.35">
      <c r="A55" s="6">
        <f t="shared" si="0"/>
        <v>53</v>
      </c>
      <c r="B55" s="7" t="s">
        <v>407</v>
      </c>
      <c r="C55" s="6" t="s">
        <v>26</v>
      </c>
      <c r="D55" s="8">
        <v>956.88</v>
      </c>
      <c r="E55" s="9">
        <v>66.08</v>
      </c>
      <c r="F55" s="9">
        <v>956.88</v>
      </c>
      <c r="G55" s="10" t="s">
        <v>7</v>
      </c>
      <c r="H55" s="10">
        <v>0</v>
      </c>
      <c r="I55" s="11" t="s">
        <v>7</v>
      </c>
      <c r="J55" s="11">
        <v>0</v>
      </c>
      <c r="K55" s="18" t="s">
        <v>7</v>
      </c>
      <c r="L55" s="18">
        <v>0</v>
      </c>
    </row>
    <row r="56" spans="1:12" ht="15" thickBot="1" x14ac:dyDescent="0.35">
      <c r="A56" s="6">
        <f t="shared" si="0"/>
        <v>54</v>
      </c>
      <c r="B56" s="7" t="s">
        <v>429</v>
      </c>
      <c r="C56" s="6" t="s">
        <v>26</v>
      </c>
      <c r="D56" s="8">
        <v>955.41</v>
      </c>
      <c r="E56" s="9">
        <v>66.290000000000006</v>
      </c>
      <c r="F56" s="9">
        <v>955.41</v>
      </c>
      <c r="G56" s="10" t="s">
        <v>7</v>
      </c>
      <c r="H56" s="10">
        <v>0</v>
      </c>
      <c r="I56" s="11" t="s">
        <v>7</v>
      </c>
      <c r="J56" s="11">
        <v>0</v>
      </c>
      <c r="K56" s="18" t="s">
        <v>7</v>
      </c>
      <c r="L56" s="18">
        <v>0</v>
      </c>
    </row>
    <row r="57" spans="1:12" ht="15" thickBot="1" x14ac:dyDescent="0.35">
      <c r="A57" s="6">
        <f t="shared" si="0"/>
        <v>55</v>
      </c>
      <c r="B57" s="7" t="s">
        <v>403</v>
      </c>
      <c r="C57" s="6" t="s">
        <v>28</v>
      </c>
      <c r="D57" s="8">
        <v>952.83</v>
      </c>
      <c r="E57" s="9" t="s">
        <v>7</v>
      </c>
      <c r="F57" s="9">
        <v>0</v>
      </c>
      <c r="G57" s="10">
        <v>102.4</v>
      </c>
      <c r="H57" s="10">
        <v>708.77</v>
      </c>
      <c r="I57" s="11" t="s">
        <v>7</v>
      </c>
      <c r="J57" s="11">
        <v>0</v>
      </c>
      <c r="K57" s="18">
        <v>165.32</v>
      </c>
      <c r="L57" s="18">
        <v>244.06</v>
      </c>
    </row>
    <row r="58" spans="1:12" ht="15" thickBot="1" x14ac:dyDescent="0.35">
      <c r="A58" s="6">
        <f t="shared" si="0"/>
        <v>56</v>
      </c>
      <c r="B58" s="7" t="s">
        <v>208</v>
      </c>
      <c r="C58" s="6" t="s">
        <v>9</v>
      </c>
      <c r="D58" s="8">
        <v>950.33</v>
      </c>
      <c r="E58" s="9" t="s">
        <v>7</v>
      </c>
      <c r="F58" s="9">
        <v>0</v>
      </c>
      <c r="G58" s="10" t="s">
        <v>7</v>
      </c>
      <c r="H58" s="10">
        <v>0</v>
      </c>
      <c r="I58" s="11">
        <v>66.44</v>
      </c>
      <c r="J58" s="11">
        <v>950.33</v>
      </c>
      <c r="K58" s="18" t="s">
        <v>7</v>
      </c>
      <c r="L58" s="18">
        <v>0</v>
      </c>
    </row>
    <row r="59" spans="1:12" ht="15" thickBot="1" x14ac:dyDescent="0.35">
      <c r="A59" s="6">
        <f t="shared" si="0"/>
        <v>57</v>
      </c>
      <c r="B59" s="7" t="s">
        <v>204</v>
      </c>
      <c r="C59" s="6" t="s">
        <v>26</v>
      </c>
      <c r="D59" s="8">
        <v>942.02</v>
      </c>
      <c r="E59" s="9">
        <v>68.16</v>
      </c>
      <c r="F59" s="9">
        <v>942.02</v>
      </c>
      <c r="G59" s="10" t="s">
        <v>7</v>
      </c>
      <c r="H59" s="10">
        <v>0</v>
      </c>
      <c r="I59" s="11" t="s">
        <v>7</v>
      </c>
      <c r="J59" s="11">
        <v>0</v>
      </c>
      <c r="K59" s="18" t="s">
        <v>7</v>
      </c>
      <c r="L59" s="18">
        <v>0</v>
      </c>
    </row>
    <row r="60" spans="1:12" ht="15" thickBot="1" x14ac:dyDescent="0.35">
      <c r="A60" s="6">
        <f t="shared" si="0"/>
        <v>58</v>
      </c>
      <c r="B60" s="7" t="s">
        <v>31</v>
      </c>
      <c r="C60" s="6" t="s">
        <v>26</v>
      </c>
      <c r="D60" s="8">
        <v>939.18</v>
      </c>
      <c r="E60" s="9">
        <v>68.56</v>
      </c>
      <c r="F60" s="9">
        <v>939.18</v>
      </c>
      <c r="G60" s="10" t="s">
        <v>7</v>
      </c>
      <c r="H60" s="10">
        <v>0</v>
      </c>
      <c r="I60" s="11" t="s">
        <v>7</v>
      </c>
      <c r="J60" s="11">
        <v>0</v>
      </c>
      <c r="K60" s="18" t="s">
        <v>7</v>
      </c>
      <c r="L60" s="18">
        <v>0</v>
      </c>
    </row>
    <row r="61" spans="1:12" ht="15" thickBot="1" x14ac:dyDescent="0.35">
      <c r="A61" s="6">
        <f t="shared" si="0"/>
        <v>59</v>
      </c>
      <c r="B61" s="7" t="s">
        <v>341</v>
      </c>
      <c r="C61" s="6" t="s">
        <v>17</v>
      </c>
      <c r="D61" s="8">
        <v>930.96</v>
      </c>
      <c r="E61" s="9" t="s">
        <v>7</v>
      </c>
      <c r="F61" s="9">
        <v>0</v>
      </c>
      <c r="G61" s="10" t="s">
        <v>7</v>
      </c>
      <c r="H61" s="10">
        <v>0</v>
      </c>
      <c r="I61" s="11" t="s">
        <v>7</v>
      </c>
      <c r="J61" s="11">
        <v>0</v>
      </c>
      <c r="K61" s="18">
        <v>67.72</v>
      </c>
      <c r="L61" s="18">
        <v>930.96</v>
      </c>
    </row>
    <row r="62" spans="1:12" ht="15" thickBot="1" x14ac:dyDescent="0.35">
      <c r="A62" s="6">
        <f t="shared" si="0"/>
        <v>60</v>
      </c>
      <c r="B62" s="7" t="s">
        <v>239</v>
      </c>
      <c r="C62" s="6" t="s">
        <v>17</v>
      </c>
      <c r="D62" s="8">
        <v>930.84</v>
      </c>
      <c r="E62" s="9" t="s">
        <v>7</v>
      </c>
      <c r="F62" s="9">
        <v>0</v>
      </c>
      <c r="G62" s="10" t="s">
        <v>7</v>
      </c>
      <c r="H62" s="10">
        <v>0</v>
      </c>
      <c r="I62" s="11">
        <v>69.180000000000007</v>
      </c>
      <c r="J62" s="11">
        <v>930.84</v>
      </c>
      <c r="K62" s="18" t="s">
        <v>7</v>
      </c>
      <c r="L62" s="18">
        <v>0</v>
      </c>
    </row>
    <row r="63" spans="1:12" ht="15" thickBot="1" x14ac:dyDescent="0.35">
      <c r="A63" s="6">
        <f t="shared" si="0"/>
        <v>61</v>
      </c>
      <c r="B63" s="7" t="s">
        <v>420</v>
      </c>
      <c r="C63" s="6" t="s">
        <v>76</v>
      </c>
      <c r="D63" s="8">
        <v>929.13</v>
      </c>
      <c r="E63" s="9" t="s">
        <v>7</v>
      </c>
      <c r="F63" s="9">
        <v>0</v>
      </c>
      <c r="G63" s="10" t="s">
        <v>7</v>
      </c>
      <c r="H63" s="10">
        <v>0</v>
      </c>
      <c r="I63" s="11">
        <v>69.42</v>
      </c>
      <c r="J63" s="11">
        <v>929.13</v>
      </c>
      <c r="K63" s="18" t="s">
        <v>7</v>
      </c>
      <c r="L63" s="18">
        <v>0</v>
      </c>
    </row>
    <row r="64" spans="1:12" ht="15" thickBot="1" x14ac:dyDescent="0.35">
      <c r="A64" s="6">
        <f t="shared" si="0"/>
        <v>62</v>
      </c>
      <c r="B64" s="7" t="s">
        <v>188</v>
      </c>
      <c r="C64" s="6" t="s">
        <v>17</v>
      </c>
      <c r="D64" s="8">
        <v>923.2</v>
      </c>
      <c r="E64" s="9" t="s">
        <v>7</v>
      </c>
      <c r="F64" s="9">
        <v>0</v>
      </c>
      <c r="G64" s="10" t="s">
        <v>7</v>
      </c>
      <c r="H64" s="10">
        <v>0</v>
      </c>
      <c r="I64" s="11" t="s">
        <v>7</v>
      </c>
      <c r="J64" s="11">
        <v>0</v>
      </c>
      <c r="K64" s="18">
        <v>68.83</v>
      </c>
      <c r="L64" s="18">
        <v>923.2</v>
      </c>
    </row>
    <row r="65" spans="1:12" ht="15" thickBot="1" x14ac:dyDescent="0.35">
      <c r="A65" s="6">
        <f t="shared" si="0"/>
        <v>63</v>
      </c>
      <c r="B65" s="7" t="s">
        <v>301</v>
      </c>
      <c r="C65" s="6" t="s">
        <v>9</v>
      </c>
      <c r="D65" s="8">
        <v>906.36</v>
      </c>
      <c r="E65" s="9" t="s">
        <v>7</v>
      </c>
      <c r="F65" s="9">
        <v>0</v>
      </c>
      <c r="G65" s="10" t="s">
        <v>7</v>
      </c>
      <c r="H65" s="10">
        <v>0</v>
      </c>
      <c r="I65" s="11">
        <v>72.62</v>
      </c>
      <c r="J65" s="11">
        <v>906.36</v>
      </c>
      <c r="K65" s="18" t="s">
        <v>7</v>
      </c>
      <c r="L65" s="18">
        <v>0</v>
      </c>
    </row>
    <row r="66" spans="1:12" ht="15" thickBot="1" x14ac:dyDescent="0.35">
      <c r="A66" s="6">
        <f t="shared" si="0"/>
        <v>64</v>
      </c>
      <c r="B66" s="7" t="s">
        <v>373</v>
      </c>
      <c r="C66" s="6" t="s">
        <v>17</v>
      </c>
      <c r="D66" s="8">
        <v>901.56</v>
      </c>
      <c r="E66" s="9" t="s">
        <v>7</v>
      </c>
      <c r="F66" s="9">
        <v>0</v>
      </c>
      <c r="G66" s="10" t="s">
        <v>7</v>
      </c>
      <c r="H66" s="10">
        <v>0</v>
      </c>
      <c r="I66" s="11" t="s">
        <v>7</v>
      </c>
      <c r="J66" s="11">
        <v>0</v>
      </c>
      <c r="K66" s="18">
        <v>71.900000000000006</v>
      </c>
      <c r="L66" s="18">
        <v>901.56</v>
      </c>
    </row>
    <row r="67" spans="1:12" ht="15" thickBot="1" x14ac:dyDescent="0.35">
      <c r="A67" s="6">
        <f t="shared" si="0"/>
        <v>65</v>
      </c>
      <c r="B67" s="7" t="s">
        <v>430</v>
      </c>
      <c r="C67" s="6" t="s">
        <v>56</v>
      </c>
      <c r="D67" s="8">
        <v>867.62</v>
      </c>
      <c r="E67" s="9">
        <v>78.58</v>
      </c>
      <c r="F67" s="9">
        <v>867.62</v>
      </c>
      <c r="G67" s="10" t="s">
        <v>7</v>
      </c>
      <c r="H67" s="10">
        <v>0</v>
      </c>
      <c r="I67" s="11" t="s">
        <v>7</v>
      </c>
      <c r="J67" s="11">
        <v>0</v>
      </c>
      <c r="K67" s="18" t="s">
        <v>7</v>
      </c>
      <c r="L67" s="18">
        <v>0</v>
      </c>
    </row>
    <row r="68" spans="1:12" ht="15" thickBot="1" x14ac:dyDescent="0.35">
      <c r="A68" s="6">
        <f t="shared" si="0"/>
        <v>66</v>
      </c>
      <c r="B68" s="7" t="s">
        <v>286</v>
      </c>
      <c r="C68" s="6" t="s">
        <v>26</v>
      </c>
      <c r="D68" s="8">
        <v>865.88</v>
      </c>
      <c r="E68" s="9">
        <v>78.819999999999993</v>
      </c>
      <c r="F68" s="9">
        <v>865.88</v>
      </c>
      <c r="G68" s="10" t="s">
        <v>7</v>
      </c>
      <c r="H68" s="10">
        <v>0</v>
      </c>
      <c r="I68" s="11" t="s">
        <v>7</v>
      </c>
      <c r="J68" s="11">
        <v>0</v>
      </c>
      <c r="K68" s="18" t="s">
        <v>7</v>
      </c>
      <c r="L68" s="18">
        <v>0</v>
      </c>
    </row>
    <row r="69" spans="1:12" ht="15" thickBot="1" x14ac:dyDescent="0.35">
      <c r="A69" s="6">
        <f t="shared" si="0"/>
        <v>67</v>
      </c>
      <c r="B69" s="7" t="s">
        <v>421</v>
      </c>
      <c r="C69" s="6" t="s">
        <v>9</v>
      </c>
      <c r="D69" s="8">
        <v>861.53</v>
      </c>
      <c r="E69" s="9" t="s">
        <v>7</v>
      </c>
      <c r="F69" s="9">
        <v>0</v>
      </c>
      <c r="G69" s="10" t="s">
        <v>7</v>
      </c>
      <c r="H69" s="10">
        <v>0</v>
      </c>
      <c r="I69" s="11">
        <v>78.92</v>
      </c>
      <c r="J69" s="11">
        <v>861.53</v>
      </c>
      <c r="K69" s="18" t="s">
        <v>7</v>
      </c>
      <c r="L69" s="18">
        <v>0</v>
      </c>
    </row>
    <row r="70" spans="1:12" ht="15" thickBot="1" x14ac:dyDescent="0.35">
      <c r="A70" s="6">
        <f t="shared" ref="A70:A94" si="1">A69+1</f>
        <v>68</v>
      </c>
      <c r="B70" s="7" t="s">
        <v>291</v>
      </c>
      <c r="C70" s="6" t="s">
        <v>26</v>
      </c>
      <c r="D70" s="8">
        <v>856.42</v>
      </c>
      <c r="E70" s="9">
        <v>80.14</v>
      </c>
      <c r="F70" s="9">
        <v>856.42</v>
      </c>
      <c r="G70" s="10" t="s">
        <v>7</v>
      </c>
      <c r="H70" s="10">
        <v>0</v>
      </c>
      <c r="I70" s="11" t="s">
        <v>7</v>
      </c>
      <c r="J70" s="11">
        <v>0</v>
      </c>
      <c r="K70" s="18" t="s">
        <v>7</v>
      </c>
      <c r="L70" s="18">
        <v>0</v>
      </c>
    </row>
    <row r="71" spans="1:12" ht="15" thickBot="1" x14ac:dyDescent="0.35">
      <c r="A71" s="6">
        <f t="shared" si="1"/>
        <v>69</v>
      </c>
      <c r="B71" s="7" t="s">
        <v>196</v>
      </c>
      <c r="C71" s="6" t="s">
        <v>219</v>
      </c>
      <c r="D71" s="8">
        <v>747.83</v>
      </c>
      <c r="E71" s="9" t="s">
        <v>7</v>
      </c>
      <c r="F71" s="9">
        <v>0</v>
      </c>
      <c r="G71" s="10" t="s">
        <v>7</v>
      </c>
      <c r="H71" s="10">
        <v>0</v>
      </c>
      <c r="I71" s="11">
        <v>94.9</v>
      </c>
      <c r="J71" s="11">
        <v>747.83</v>
      </c>
      <c r="K71" s="18" t="s">
        <v>7</v>
      </c>
      <c r="L71" s="18">
        <v>0</v>
      </c>
    </row>
    <row r="72" spans="1:12" ht="15" thickBot="1" x14ac:dyDescent="0.35">
      <c r="A72" s="6">
        <f t="shared" si="1"/>
        <v>70</v>
      </c>
      <c r="B72" s="7" t="s">
        <v>195</v>
      </c>
      <c r="C72" s="6" t="s">
        <v>76</v>
      </c>
      <c r="D72" s="8">
        <v>739.43</v>
      </c>
      <c r="E72" s="9" t="s">
        <v>7</v>
      </c>
      <c r="F72" s="9">
        <v>0</v>
      </c>
      <c r="G72" s="10" t="s">
        <v>7</v>
      </c>
      <c r="H72" s="10">
        <v>0</v>
      </c>
      <c r="I72" s="11">
        <v>96.08</v>
      </c>
      <c r="J72" s="11">
        <v>739.43</v>
      </c>
      <c r="K72" s="18" t="s">
        <v>7</v>
      </c>
      <c r="L72" s="18">
        <v>0</v>
      </c>
    </row>
    <row r="73" spans="1:12" ht="15" thickBot="1" x14ac:dyDescent="0.35">
      <c r="A73" s="6">
        <f t="shared" si="1"/>
        <v>71</v>
      </c>
      <c r="B73" s="7" t="s">
        <v>384</v>
      </c>
      <c r="C73" s="6" t="s">
        <v>28</v>
      </c>
      <c r="D73" s="8">
        <v>731.15</v>
      </c>
      <c r="E73" s="9" t="s">
        <v>7</v>
      </c>
      <c r="F73" s="9">
        <v>0</v>
      </c>
      <c r="G73" s="10">
        <v>99.32</v>
      </c>
      <c r="H73" s="10">
        <v>731.15</v>
      </c>
      <c r="I73" s="11" t="s">
        <v>7</v>
      </c>
      <c r="J73" s="11">
        <v>0</v>
      </c>
      <c r="K73" s="18" t="s">
        <v>7</v>
      </c>
      <c r="L73" s="18">
        <v>0</v>
      </c>
    </row>
    <row r="74" spans="1:12" ht="15" thickBot="1" x14ac:dyDescent="0.35">
      <c r="A74" s="6">
        <f t="shared" si="1"/>
        <v>72</v>
      </c>
      <c r="B74" s="7" t="s">
        <v>431</v>
      </c>
      <c r="C74" s="6" t="s">
        <v>26</v>
      </c>
      <c r="D74" s="8">
        <v>712.06</v>
      </c>
      <c r="E74" s="9">
        <v>100.35</v>
      </c>
      <c r="F74" s="9">
        <v>712.06</v>
      </c>
      <c r="G74" s="10" t="s">
        <v>7</v>
      </c>
      <c r="H74" s="10">
        <v>0</v>
      </c>
      <c r="I74" s="11" t="s">
        <v>7</v>
      </c>
      <c r="J74" s="11">
        <v>0</v>
      </c>
      <c r="K74" s="18" t="s">
        <v>7</v>
      </c>
      <c r="L74" s="18">
        <v>0</v>
      </c>
    </row>
    <row r="75" spans="1:12" ht="15" thickBot="1" x14ac:dyDescent="0.35">
      <c r="A75" s="6">
        <f t="shared" si="1"/>
        <v>73</v>
      </c>
      <c r="B75" s="7" t="s">
        <v>245</v>
      </c>
      <c r="C75" s="6" t="s">
        <v>26</v>
      </c>
      <c r="D75" s="8">
        <v>706.49</v>
      </c>
      <c r="E75" s="9">
        <v>101.13</v>
      </c>
      <c r="F75" s="9">
        <v>706.49</v>
      </c>
      <c r="G75" s="10" t="s">
        <v>7</v>
      </c>
      <c r="H75" s="10">
        <v>0</v>
      </c>
      <c r="I75" s="11" t="s">
        <v>7</v>
      </c>
      <c r="J75" s="11">
        <v>0</v>
      </c>
      <c r="K75" s="18" t="s">
        <v>7</v>
      </c>
      <c r="L75" s="18">
        <v>0</v>
      </c>
    </row>
    <row r="76" spans="1:12" ht="15" thickBot="1" x14ac:dyDescent="0.35">
      <c r="A76" s="6">
        <f t="shared" si="1"/>
        <v>74</v>
      </c>
      <c r="B76" s="7" t="s">
        <v>207</v>
      </c>
      <c r="C76" s="6" t="s">
        <v>76</v>
      </c>
      <c r="D76" s="8">
        <v>705.42</v>
      </c>
      <c r="E76" s="9" t="s">
        <v>7</v>
      </c>
      <c r="F76" s="9">
        <v>0</v>
      </c>
      <c r="G76" s="10" t="s">
        <v>7</v>
      </c>
      <c r="H76" s="10">
        <v>0</v>
      </c>
      <c r="I76" s="11">
        <v>100.86</v>
      </c>
      <c r="J76" s="11">
        <v>705.42</v>
      </c>
      <c r="K76" s="18" t="s">
        <v>7</v>
      </c>
      <c r="L76" s="18">
        <v>0</v>
      </c>
    </row>
    <row r="77" spans="1:12" ht="15" thickBot="1" x14ac:dyDescent="0.35">
      <c r="A77" s="6">
        <f t="shared" si="1"/>
        <v>75</v>
      </c>
      <c r="B77" s="7" t="s">
        <v>29</v>
      </c>
      <c r="C77" s="6" t="s">
        <v>26</v>
      </c>
      <c r="D77" s="8">
        <v>694.7</v>
      </c>
      <c r="E77" s="9">
        <v>102.78</v>
      </c>
      <c r="F77" s="9">
        <v>694.7</v>
      </c>
      <c r="G77" s="10" t="s">
        <v>7</v>
      </c>
      <c r="H77" s="10">
        <v>0</v>
      </c>
      <c r="I77" s="11" t="s">
        <v>7</v>
      </c>
      <c r="J77" s="11">
        <v>0</v>
      </c>
      <c r="K77" s="18" t="s">
        <v>7</v>
      </c>
      <c r="L77" s="18">
        <v>0</v>
      </c>
    </row>
    <row r="78" spans="1:12" ht="15" thickBot="1" x14ac:dyDescent="0.35">
      <c r="A78" s="6">
        <f t="shared" si="1"/>
        <v>76</v>
      </c>
      <c r="B78" s="7" t="s">
        <v>117</v>
      </c>
      <c r="C78" s="6" t="s">
        <v>15</v>
      </c>
      <c r="D78" s="8">
        <v>689.63</v>
      </c>
      <c r="E78" s="9" t="s">
        <v>7</v>
      </c>
      <c r="F78" s="9">
        <v>0</v>
      </c>
      <c r="G78" s="10" t="s">
        <v>7</v>
      </c>
      <c r="H78" s="10">
        <v>0</v>
      </c>
      <c r="I78" s="11">
        <v>103.08</v>
      </c>
      <c r="J78" s="11">
        <v>689.63</v>
      </c>
      <c r="K78" s="18" t="s">
        <v>7</v>
      </c>
      <c r="L78" s="18">
        <v>0</v>
      </c>
    </row>
    <row r="79" spans="1:12" ht="15" thickBot="1" x14ac:dyDescent="0.35">
      <c r="A79" s="6">
        <f t="shared" si="1"/>
        <v>77</v>
      </c>
      <c r="B79" s="7" t="s">
        <v>409</v>
      </c>
      <c r="C79" s="6" t="s">
        <v>9</v>
      </c>
      <c r="D79" s="8">
        <v>645.37</v>
      </c>
      <c r="E79" s="9" t="s">
        <v>7</v>
      </c>
      <c r="F79" s="9">
        <v>0</v>
      </c>
      <c r="G79" s="10" t="s">
        <v>7</v>
      </c>
      <c r="H79" s="10">
        <v>0</v>
      </c>
      <c r="I79" s="11">
        <v>109.3</v>
      </c>
      <c r="J79" s="11">
        <v>645.37</v>
      </c>
      <c r="K79" s="18" t="s">
        <v>7</v>
      </c>
      <c r="L79" s="18">
        <v>0</v>
      </c>
    </row>
    <row r="80" spans="1:12" ht="15" thickBot="1" x14ac:dyDescent="0.35">
      <c r="A80" s="6">
        <f t="shared" si="1"/>
        <v>78</v>
      </c>
      <c r="B80" s="7" t="s">
        <v>39</v>
      </c>
      <c r="C80" s="6" t="s">
        <v>17</v>
      </c>
      <c r="D80" s="8">
        <v>581.47</v>
      </c>
      <c r="E80" s="9" t="s">
        <v>7</v>
      </c>
      <c r="F80" s="9">
        <v>0</v>
      </c>
      <c r="G80" s="10" t="s">
        <v>7</v>
      </c>
      <c r="H80" s="10">
        <v>0</v>
      </c>
      <c r="I80" s="11">
        <v>118.28</v>
      </c>
      <c r="J80" s="11">
        <v>581.47</v>
      </c>
      <c r="K80" s="18" t="s">
        <v>7</v>
      </c>
      <c r="L80" s="18">
        <v>0</v>
      </c>
    </row>
    <row r="81" spans="1:12" ht="15" thickBot="1" x14ac:dyDescent="0.35">
      <c r="A81" s="6">
        <f t="shared" si="1"/>
        <v>79</v>
      </c>
      <c r="B81" s="7" t="s">
        <v>186</v>
      </c>
      <c r="C81" s="6" t="s">
        <v>28</v>
      </c>
      <c r="D81" s="8">
        <v>536.09</v>
      </c>
      <c r="E81" s="9" t="s">
        <v>7</v>
      </c>
      <c r="F81" s="9">
        <v>0</v>
      </c>
      <c r="G81" s="10">
        <v>126.18</v>
      </c>
      <c r="H81" s="10">
        <v>536.09</v>
      </c>
      <c r="I81" s="11" t="s">
        <v>7</v>
      </c>
      <c r="J81" s="11">
        <v>0</v>
      </c>
      <c r="K81" s="18" t="s">
        <v>7</v>
      </c>
      <c r="L81" s="18">
        <v>0</v>
      </c>
    </row>
    <row r="82" spans="1:12" ht="15" thickBot="1" x14ac:dyDescent="0.35">
      <c r="A82" s="6">
        <f t="shared" si="1"/>
        <v>80</v>
      </c>
      <c r="B82" s="7" t="s">
        <v>422</v>
      </c>
      <c r="C82" s="6" t="s">
        <v>15</v>
      </c>
      <c r="D82" s="8">
        <v>478.87</v>
      </c>
      <c r="E82" s="9" t="s">
        <v>7</v>
      </c>
      <c r="F82" s="9">
        <v>0</v>
      </c>
      <c r="G82" s="10" t="s">
        <v>7</v>
      </c>
      <c r="H82" s="10">
        <v>0</v>
      </c>
      <c r="I82" s="11">
        <v>132.69999999999999</v>
      </c>
      <c r="J82" s="11">
        <v>478.87</v>
      </c>
      <c r="K82" s="18" t="s">
        <v>7</v>
      </c>
      <c r="L82" s="18">
        <v>0</v>
      </c>
    </row>
    <row r="83" spans="1:12" ht="15" thickBot="1" x14ac:dyDescent="0.35">
      <c r="A83" s="6">
        <f t="shared" si="1"/>
        <v>81</v>
      </c>
      <c r="B83" s="7" t="s">
        <v>205</v>
      </c>
      <c r="C83" s="6" t="s">
        <v>9</v>
      </c>
      <c r="D83" s="8">
        <v>456.67</v>
      </c>
      <c r="E83" s="9" t="s">
        <v>7</v>
      </c>
      <c r="F83" s="9">
        <v>0</v>
      </c>
      <c r="G83" s="10" t="s">
        <v>7</v>
      </c>
      <c r="H83" s="10">
        <v>0</v>
      </c>
      <c r="I83" s="11">
        <v>135.82</v>
      </c>
      <c r="J83" s="11">
        <v>456.67</v>
      </c>
      <c r="K83" s="18" t="s">
        <v>7</v>
      </c>
      <c r="L83" s="18">
        <v>0</v>
      </c>
    </row>
    <row r="84" spans="1:12" ht="15" thickBot="1" x14ac:dyDescent="0.35">
      <c r="A84" s="6">
        <f t="shared" si="1"/>
        <v>82</v>
      </c>
      <c r="B84" s="7" t="s">
        <v>432</v>
      </c>
      <c r="C84" s="6" t="s">
        <v>41</v>
      </c>
      <c r="D84" s="8">
        <v>439.43</v>
      </c>
      <c r="E84" s="9">
        <v>138.5</v>
      </c>
      <c r="F84" s="9">
        <v>439.43</v>
      </c>
      <c r="G84" s="10" t="s">
        <v>7</v>
      </c>
      <c r="H84" s="10">
        <v>0</v>
      </c>
      <c r="I84" s="11" t="s">
        <v>7</v>
      </c>
      <c r="J84" s="11">
        <v>0</v>
      </c>
      <c r="K84" s="18" t="s">
        <v>7</v>
      </c>
      <c r="L84" s="18">
        <v>0</v>
      </c>
    </row>
    <row r="85" spans="1:12" ht="15" thickBot="1" x14ac:dyDescent="0.35">
      <c r="A85" s="6">
        <f t="shared" si="1"/>
        <v>83</v>
      </c>
      <c r="B85" s="7" t="s">
        <v>433</v>
      </c>
      <c r="C85" s="6" t="s">
        <v>56</v>
      </c>
      <c r="D85" s="8">
        <v>419.27</v>
      </c>
      <c r="E85" s="9">
        <v>141.32</v>
      </c>
      <c r="F85" s="9">
        <v>419.27</v>
      </c>
      <c r="G85" s="10" t="s">
        <v>7</v>
      </c>
      <c r="H85" s="10">
        <v>0</v>
      </c>
      <c r="I85" s="11" t="s">
        <v>7</v>
      </c>
      <c r="J85" s="11">
        <v>0</v>
      </c>
      <c r="K85" s="18" t="s">
        <v>7</v>
      </c>
      <c r="L85" s="18">
        <v>0</v>
      </c>
    </row>
    <row r="86" spans="1:12" ht="15" thickBot="1" x14ac:dyDescent="0.35">
      <c r="A86" s="6">
        <f t="shared" si="1"/>
        <v>84</v>
      </c>
      <c r="B86" s="7" t="s">
        <v>303</v>
      </c>
      <c r="C86" s="6" t="s">
        <v>9</v>
      </c>
      <c r="D86" s="8">
        <v>388.22</v>
      </c>
      <c r="E86" s="9" t="s">
        <v>7</v>
      </c>
      <c r="F86" s="9">
        <v>0</v>
      </c>
      <c r="G86" s="10" t="s">
        <v>7</v>
      </c>
      <c r="H86" s="10">
        <v>0</v>
      </c>
      <c r="I86" s="11">
        <v>145.44</v>
      </c>
      <c r="J86" s="11">
        <v>388.22</v>
      </c>
      <c r="K86" s="18" t="s">
        <v>7</v>
      </c>
      <c r="L86" s="18">
        <v>0</v>
      </c>
    </row>
    <row r="87" spans="1:12" ht="15" thickBot="1" x14ac:dyDescent="0.35">
      <c r="A87" s="6">
        <f t="shared" si="1"/>
        <v>85</v>
      </c>
      <c r="B87" s="7" t="s">
        <v>434</v>
      </c>
      <c r="C87" s="6" t="s">
        <v>41</v>
      </c>
      <c r="D87" s="8">
        <v>379.02</v>
      </c>
      <c r="E87" s="9">
        <v>146.96</v>
      </c>
      <c r="F87" s="9">
        <v>379.02</v>
      </c>
      <c r="G87" s="10" t="s">
        <v>7</v>
      </c>
      <c r="H87" s="10">
        <v>0</v>
      </c>
      <c r="I87" s="11" t="s">
        <v>7</v>
      </c>
      <c r="J87" s="11">
        <v>0</v>
      </c>
      <c r="K87" s="18" t="s">
        <v>7</v>
      </c>
      <c r="L87" s="18">
        <v>0</v>
      </c>
    </row>
    <row r="88" spans="1:12" ht="15" thickBot="1" x14ac:dyDescent="0.35">
      <c r="A88" s="6">
        <f t="shared" si="1"/>
        <v>86</v>
      </c>
      <c r="B88" s="7" t="s">
        <v>8</v>
      </c>
      <c r="C88" s="6" t="s">
        <v>9</v>
      </c>
      <c r="D88" s="8">
        <v>372.71</v>
      </c>
      <c r="E88" s="9" t="s">
        <v>7</v>
      </c>
      <c r="F88" s="9">
        <v>0</v>
      </c>
      <c r="G88" s="10" t="s">
        <v>7</v>
      </c>
      <c r="H88" s="10">
        <v>0</v>
      </c>
      <c r="I88" s="11">
        <v>147.62</v>
      </c>
      <c r="J88" s="11">
        <v>372.71</v>
      </c>
      <c r="K88" s="18" t="s">
        <v>7</v>
      </c>
      <c r="L88" s="18">
        <v>0</v>
      </c>
    </row>
    <row r="89" spans="1:12" ht="15" thickBot="1" x14ac:dyDescent="0.35">
      <c r="A89" s="6">
        <f t="shared" si="1"/>
        <v>87</v>
      </c>
      <c r="B89" s="7" t="s">
        <v>386</v>
      </c>
      <c r="C89" s="6" t="s">
        <v>28</v>
      </c>
      <c r="D89" s="8">
        <v>322.29000000000002</v>
      </c>
      <c r="E89" s="9" t="s">
        <v>7</v>
      </c>
      <c r="F89" s="9">
        <v>0</v>
      </c>
      <c r="G89" s="10">
        <v>155.62</v>
      </c>
      <c r="H89" s="10">
        <v>322.29000000000002</v>
      </c>
      <c r="I89" s="11" t="s">
        <v>7</v>
      </c>
      <c r="J89" s="11">
        <v>0</v>
      </c>
      <c r="K89" s="18" t="s">
        <v>7</v>
      </c>
      <c r="L89" s="18">
        <v>0</v>
      </c>
    </row>
    <row r="90" spans="1:12" ht="15" thickBot="1" x14ac:dyDescent="0.35">
      <c r="A90" s="6">
        <f t="shared" si="1"/>
        <v>88</v>
      </c>
      <c r="B90" s="7" t="s">
        <v>95</v>
      </c>
      <c r="C90" s="6" t="s">
        <v>51</v>
      </c>
      <c r="D90" s="8">
        <v>318.77</v>
      </c>
      <c r="E90" s="9" t="s">
        <v>7</v>
      </c>
      <c r="F90" s="9">
        <v>0</v>
      </c>
      <c r="G90" s="10" t="s">
        <v>7</v>
      </c>
      <c r="H90" s="10">
        <v>0</v>
      </c>
      <c r="I90" s="11">
        <v>155.19999999999999</v>
      </c>
      <c r="J90" s="11">
        <v>318.77</v>
      </c>
      <c r="K90" s="18" t="s">
        <v>7</v>
      </c>
      <c r="L90" s="18">
        <v>0</v>
      </c>
    </row>
    <row r="91" spans="1:12" ht="15" thickBot="1" x14ac:dyDescent="0.35">
      <c r="A91" s="6">
        <f t="shared" si="1"/>
        <v>89</v>
      </c>
      <c r="B91" s="7" t="s">
        <v>423</v>
      </c>
      <c r="C91" s="6" t="s">
        <v>17</v>
      </c>
      <c r="D91" s="8">
        <v>237.48</v>
      </c>
      <c r="E91" s="9" t="s">
        <v>7</v>
      </c>
      <c r="F91" s="9">
        <v>0</v>
      </c>
      <c r="G91" s="10" t="s">
        <v>7</v>
      </c>
      <c r="H91" s="10">
        <v>0</v>
      </c>
      <c r="I91" s="11" t="s">
        <v>7</v>
      </c>
      <c r="J91" s="11">
        <v>0</v>
      </c>
      <c r="K91" s="18">
        <v>166.26</v>
      </c>
      <c r="L91" s="18">
        <v>237.48</v>
      </c>
    </row>
    <row r="92" spans="1:12" ht="15" thickBot="1" x14ac:dyDescent="0.35">
      <c r="A92" s="6">
        <f t="shared" si="1"/>
        <v>90</v>
      </c>
      <c r="B92" s="7" t="s">
        <v>11</v>
      </c>
      <c r="C92" s="6" t="s">
        <v>12</v>
      </c>
      <c r="D92" s="8">
        <v>236.69</v>
      </c>
      <c r="E92" s="9">
        <v>166.88</v>
      </c>
      <c r="F92" s="9">
        <v>236.69</v>
      </c>
      <c r="G92" s="10" t="s">
        <v>7</v>
      </c>
      <c r="H92" s="10">
        <v>0</v>
      </c>
      <c r="I92" s="11" t="s">
        <v>7</v>
      </c>
      <c r="J92" s="11">
        <v>0</v>
      </c>
      <c r="K92" s="18" t="s">
        <v>7</v>
      </c>
      <c r="L92" s="18">
        <v>0</v>
      </c>
    </row>
    <row r="93" spans="1:12" ht="15" thickBot="1" x14ac:dyDescent="0.35">
      <c r="A93" s="6">
        <f t="shared" si="1"/>
        <v>91</v>
      </c>
      <c r="B93" s="7" t="s">
        <v>435</v>
      </c>
      <c r="C93" s="6" t="s">
        <v>437</v>
      </c>
      <c r="D93" s="8">
        <v>205.89</v>
      </c>
      <c r="E93" s="9">
        <v>171.19</v>
      </c>
      <c r="F93" s="9">
        <v>205.89</v>
      </c>
      <c r="G93" s="10" t="s">
        <v>7</v>
      </c>
      <c r="H93" s="10">
        <v>0</v>
      </c>
      <c r="I93" s="11" t="s">
        <v>7</v>
      </c>
      <c r="J93" s="11">
        <v>0</v>
      </c>
      <c r="K93" s="18" t="s">
        <v>7</v>
      </c>
      <c r="L93" s="18">
        <v>0</v>
      </c>
    </row>
    <row r="94" spans="1:12" ht="15" thickBot="1" x14ac:dyDescent="0.35">
      <c r="A94" s="6">
        <f t="shared" si="1"/>
        <v>92</v>
      </c>
      <c r="B94" s="7" t="s">
        <v>337</v>
      </c>
      <c r="C94" s="6" t="s">
        <v>28</v>
      </c>
      <c r="D94" s="8">
        <v>200.89</v>
      </c>
      <c r="E94" s="9">
        <v>171.89</v>
      </c>
      <c r="F94" s="9">
        <v>200.89</v>
      </c>
      <c r="G94" s="10" t="s">
        <v>7</v>
      </c>
      <c r="H94" s="10">
        <v>0</v>
      </c>
      <c r="I94" s="11" t="s">
        <v>7</v>
      </c>
      <c r="J94" s="11">
        <v>0</v>
      </c>
      <c r="K94" s="18" t="s">
        <v>7</v>
      </c>
      <c r="L94" s="18">
        <v>0</v>
      </c>
    </row>
    <row r="95" spans="1:12" x14ac:dyDescent="0.3">
      <c r="K95"/>
      <c r="L95"/>
    </row>
    <row r="96" spans="1:12" x14ac:dyDescent="0.3">
      <c r="K96"/>
      <c r="L96"/>
    </row>
    <row r="97" spans="11:12" x14ac:dyDescent="0.3">
      <c r="K97"/>
      <c r="L97"/>
    </row>
    <row r="98" spans="11:12" x14ac:dyDescent="0.3">
      <c r="K98"/>
      <c r="L98"/>
    </row>
    <row r="99" spans="11:12" x14ac:dyDescent="0.3">
      <c r="K99"/>
      <c r="L99"/>
    </row>
    <row r="100" spans="11:12" x14ac:dyDescent="0.3">
      <c r="K100"/>
      <c r="L100"/>
    </row>
    <row r="101" spans="11:12" x14ac:dyDescent="0.3">
      <c r="K101"/>
      <c r="L101"/>
    </row>
    <row r="102" spans="11:12" x14ac:dyDescent="0.3">
      <c r="K102"/>
      <c r="L102"/>
    </row>
    <row r="103" spans="11:12" x14ac:dyDescent="0.3">
      <c r="K103"/>
      <c r="L103"/>
    </row>
    <row r="104" spans="11:12" x14ac:dyDescent="0.3">
      <c r="K104"/>
      <c r="L104"/>
    </row>
    <row r="105" spans="11:12" x14ac:dyDescent="0.3">
      <c r="K105"/>
      <c r="L105"/>
    </row>
    <row r="106" spans="11:12" x14ac:dyDescent="0.3">
      <c r="K106"/>
      <c r="L106"/>
    </row>
    <row r="107" spans="11:12" x14ac:dyDescent="0.3">
      <c r="K107"/>
      <c r="L107"/>
    </row>
    <row r="108" spans="11:12" x14ac:dyDescent="0.3">
      <c r="K108"/>
      <c r="L108"/>
    </row>
    <row r="109" spans="11:12" x14ac:dyDescent="0.3">
      <c r="K109"/>
      <c r="L109"/>
    </row>
    <row r="110" spans="11:12" x14ac:dyDescent="0.3">
      <c r="K110"/>
      <c r="L110"/>
    </row>
    <row r="111" spans="11:12" x14ac:dyDescent="0.3">
      <c r="K111"/>
      <c r="L111"/>
    </row>
    <row r="112" spans="11:12" x14ac:dyDescent="0.3">
      <c r="K112"/>
      <c r="L112"/>
    </row>
    <row r="113" spans="11:12" x14ac:dyDescent="0.3">
      <c r="K113"/>
      <c r="L113"/>
    </row>
    <row r="114" spans="11:12" x14ac:dyDescent="0.3">
      <c r="K114"/>
      <c r="L114"/>
    </row>
    <row r="115" spans="11:12" x14ac:dyDescent="0.3">
      <c r="K115"/>
      <c r="L115"/>
    </row>
    <row r="116" spans="11:12" x14ac:dyDescent="0.3">
      <c r="K116"/>
      <c r="L116"/>
    </row>
    <row r="117" spans="11:12" x14ac:dyDescent="0.3">
      <c r="K117"/>
      <c r="L117"/>
    </row>
    <row r="118" spans="11:12" x14ac:dyDescent="0.3">
      <c r="K118"/>
      <c r="L118"/>
    </row>
    <row r="119" spans="11:12" x14ac:dyDescent="0.3">
      <c r="K119"/>
      <c r="L119"/>
    </row>
    <row r="120" spans="11:12" x14ac:dyDescent="0.3">
      <c r="K120"/>
      <c r="L120"/>
    </row>
    <row r="121" spans="11:12" x14ac:dyDescent="0.3">
      <c r="K121"/>
      <c r="L121"/>
    </row>
    <row r="122" spans="11:12" x14ac:dyDescent="0.3">
      <c r="K122"/>
      <c r="L122"/>
    </row>
    <row r="123" spans="11:12" x14ac:dyDescent="0.3">
      <c r="K123"/>
      <c r="L123"/>
    </row>
    <row r="124" spans="11:12" x14ac:dyDescent="0.3">
      <c r="K124"/>
      <c r="L124"/>
    </row>
    <row r="125" spans="11:12" x14ac:dyDescent="0.3">
      <c r="K125"/>
      <c r="L125"/>
    </row>
    <row r="126" spans="11:12" x14ac:dyDescent="0.3">
      <c r="K126"/>
      <c r="L126"/>
    </row>
    <row r="127" spans="11:12" x14ac:dyDescent="0.3">
      <c r="K127"/>
      <c r="L127"/>
    </row>
    <row r="128" spans="11:12" x14ac:dyDescent="0.3">
      <c r="K128"/>
      <c r="L128"/>
    </row>
    <row r="129" spans="11:12" x14ac:dyDescent="0.3">
      <c r="K129"/>
      <c r="L129"/>
    </row>
    <row r="130" spans="11:12" x14ac:dyDescent="0.3">
      <c r="K130"/>
      <c r="L130"/>
    </row>
    <row r="131" spans="11:12" x14ac:dyDescent="0.3">
      <c r="K131"/>
      <c r="L131"/>
    </row>
    <row r="132" spans="11:12" x14ac:dyDescent="0.3">
      <c r="K132"/>
      <c r="L132"/>
    </row>
    <row r="133" spans="11:12" x14ac:dyDescent="0.3">
      <c r="K133"/>
      <c r="L133"/>
    </row>
    <row r="134" spans="11:12" x14ac:dyDescent="0.3">
      <c r="K134"/>
      <c r="L134"/>
    </row>
    <row r="135" spans="11:12" x14ac:dyDescent="0.3">
      <c r="K135"/>
      <c r="L135"/>
    </row>
    <row r="136" spans="11:12" x14ac:dyDescent="0.3">
      <c r="K136"/>
      <c r="L136"/>
    </row>
    <row r="137" spans="11:12" x14ac:dyDescent="0.3">
      <c r="K137"/>
      <c r="L137"/>
    </row>
    <row r="138" spans="11:12" x14ac:dyDescent="0.3">
      <c r="K138"/>
      <c r="L138"/>
    </row>
    <row r="139" spans="11:12" x14ac:dyDescent="0.3">
      <c r="K139"/>
      <c r="L139"/>
    </row>
    <row r="140" spans="11:12" x14ac:dyDescent="0.3">
      <c r="K140"/>
      <c r="L140"/>
    </row>
    <row r="141" spans="11:12" x14ac:dyDescent="0.3">
      <c r="K141"/>
      <c r="L141"/>
    </row>
    <row r="142" spans="11:12" x14ac:dyDescent="0.3">
      <c r="K142"/>
      <c r="L142"/>
    </row>
    <row r="143" spans="11:12" x14ac:dyDescent="0.3">
      <c r="K143"/>
      <c r="L143"/>
    </row>
    <row r="144" spans="11:12" x14ac:dyDescent="0.3">
      <c r="K144"/>
      <c r="L144"/>
    </row>
    <row r="145" spans="11:12" x14ac:dyDescent="0.3">
      <c r="K145"/>
      <c r="L145"/>
    </row>
    <row r="146" spans="11:12" x14ac:dyDescent="0.3">
      <c r="K146"/>
      <c r="L146"/>
    </row>
    <row r="147" spans="11:12" x14ac:dyDescent="0.3">
      <c r="K147"/>
      <c r="L147"/>
    </row>
    <row r="148" spans="11:12" x14ac:dyDescent="0.3">
      <c r="K148"/>
      <c r="L148"/>
    </row>
    <row r="149" spans="11:12" x14ac:dyDescent="0.3">
      <c r="K149"/>
      <c r="L149"/>
    </row>
    <row r="150" spans="11:12" x14ac:dyDescent="0.3">
      <c r="K150"/>
      <c r="L150"/>
    </row>
    <row r="151" spans="11:12" x14ac:dyDescent="0.3">
      <c r="K151"/>
      <c r="L151"/>
    </row>
    <row r="152" spans="11:12" x14ac:dyDescent="0.3">
      <c r="K152"/>
      <c r="L152"/>
    </row>
    <row r="153" spans="11:12" x14ac:dyDescent="0.3">
      <c r="K153"/>
      <c r="L153"/>
    </row>
    <row r="154" spans="11:12" x14ac:dyDescent="0.3">
      <c r="K154"/>
      <c r="L154"/>
    </row>
    <row r="155" spans="11:12" x14ac:dyDescent="0.3">
      <c r="K155"/>
      <c r="L155"/>
    </row>
    <row r="156" spans="11:12" x14ac:dyDescent="0.3">
      <c r="K156"/>
      <c r="L156"/>
    </row>
    <row r="157" spans="11:12" x14ac:dyDescent="0.3">
      <c r="K157"/>
      <c r="L157"/>
    </row>
    <row r="158" spans="11:12" x14ac:dyDescent="0.3">
      <c r="K158"/>
      <c r="L158"/>
    </row>
    <row r="159" spans="11:12" x14ac:dyDescent="0.3">
      <c r="K159"/>
      <c r="L159"/>
    </row>
    <row r="160" spans="11:12" x14ac:dyDescent="0.3">
      <c r="K160"/>
      <c r="L160"/>
    </row>
    <row r="161" spans="11:12" x14ac:dyDescent="0.3">
      <c r="K161"/>
      <c r="L161"/>
    </row>
    <row r="162" spans="11:12" x14ac:dyDescent="0.3">
      <c r="K162"/>
      <c r="L162"/>
    </row>
    <row r="163" spans="11:12" x14ac:dyDescent="0.3">
      <c r="K163"/>
      <c r="L163"/>
    </row>
    <row r="164" spans="11:12" x14ac:dyDescent="0.3">
      <c r="K164"/>
      <c r="L164"/>
    </row>
    <row r="165" spans="11:12" x14ac:dyDescent="0.3">
      <c r="K165"/>
      <c r="L165"/>
    </row>
    <row r="166" spans="11:12" x14ac:dyDescent="0.3">
      <c r="K166"/>
      <c r="L166"/>
    </row>
    <row r="167" spans="11:12" x14ac:dyDescent="0.3">
      <c r="K167"/>
      <c r="L167"/>
    </row>
    <row r="168" spans="11:12" x14ac:dyDescent="0.3">
      <c r="K168"/>
      <c r="L168"/>
    </row>
    <row r="169" spans="11:12" x14ac:dyDescent="0.3">
      <c r="K169"/>
      <c r="L169"/>
    </row>
    <row r="170" spans="11:12" x14ac:dyDescent="0.3">
      <c r="K170"/>
      <c r="L170"/>
    </row>
    <row r="171" spans="11:12" x14ac:dyDescent="0.3">
      <c r="K171"/>
      <c r="L171"/>
    </row>
    <row r="172" spans="11:12" x14ac:dyDescent="0.3">
      <c r="K172"/>
      <c r="L172"/>
    </row>
    <row r="173" spans="11:12" x14ac:dyDescent="0.3">
      <c r="K173"/>
      <c r="L173"/>
    </row>
    <row r="174" spans="11:12" x14ac:dyDescent="0.3">
      <c r="K174"/>
      <c r="L174"/>
    </row>
    <row r="175" spans="11:12" x14ac:dyDescent="0.3">
      <c r="K175"/>
      <c r="L175"/>
    </row>
    <row r="176" spans="11:12" x14ac:dyDescent="0.3">
      <c r="K176"/>
      <c r="L176"/>
    </row>
    <row r="177" spans="11:12" x14ac:dyDescent="0.3">
      <c r="K177"/>
      <c r="L177"/>
    </row>
    <row r="178" spans="11:12" x14ac:dyDescent="0.3">
      <c r="K178"/>
      <c r="L178"/>
    </row>
    <row r="179" spans="11:12" x14ac:dyDescent="0.3">
      <c r="K179"/>
      <c r="L179"/>
    </row>
    <row r="180" spans="11:12" x14ac:dyDescent="0.3">
      <c r="K180"/>
      <c r="L180"/>
    </row>
    <row r="181" spans="11:12" x14ac:dyDescent="0.3">
      <c r="K181"/>
      <c r="L181"/>
    </row>
    <row r="182" spans="11:12" x14ac:dyDescent="0.3">
      <c r="K182"/>
      <c r="L182"/>
    </row>
    <row r="183" spans="11:12" x14ac:dyDescent="0.3">
      <c r="K183"/>
      <c r="L183"/>
    </row>
    <row r="184" spans="11:12" x14ac:dyDescent="0.3">
      <c r="K184"/>
      <c r="L184"/>
    </row>
    <row r="185" spans="11:12" x14ac:dyDescent="0.3">
      <c r="K185"/>
      <c r="L185"/>
    </row>
    <row r="186" spans="11:12" x14ac:dyDescent="0.3">
      <c r="K186"/>
      <c r="L186"/>
    </row>
    <row r="187" spans="11:12" x14ac:dyDescent="0.3">
      <c r="K187"/>
      <c r="L187"/>
    </row>
    <row r="188" spans="11:12" x14ac:dyDescent="0.3">
      <c r="K188"/>
      <c r="L188"/>
    </row>
    <row r="189" spans="11:12" x14ac:dyDescent="0.3">
      <c r="K189"/>
      <c r="L189"/>
    </row>
    <row r="190" spans="11:12" x14ac:dyDescent="0.3">
      <c r="K190"/>
      <c r="L190"/>
    </row>
    <row r="191" spans="11:12" x14ac:dyDescent="0.3">
      <c r="K191"/>
      <c r="L191"/>
    </row>
    <row r="192" spans="11:12" x14ac:dyDescent="0.3">
      <c r="K192"/>
      <c r="L192"/>
    </row>
    <row r="193" spans="11:12" x14ac:dyDescent="0.3">
      <c r="K193"/>
      <c r="L193"/>
    </row>
    <row r="194" spans="11:12" x14ac:dyDescent="0.3">
      <c r="K194"/>
      <c r="L194"/>
    </row>
    <row r="195" spans="11:12" x14ac:dyDescent="0.3">
      <c r="K195"/>
      <c r="L195"/>
    </row>
    <row r="196" spans="11:12" x14ac:dyDescent="0.3">
      <c r="K196"/>
      <c r="L196"/>
    </row>
    <row r="197" spans="11:12" x14ac:dyDescent="0.3">
      <c r="K197"/>
      <c r="L197"/>
    </row>
    <row r="198" spans="11:12" x14ac:dyDescent="0.3">
      <c r="K198"/>
      <c r="L198"/>
    </row>
    <row r="199" spans="11:12" x14ac:dyDescent="0.3">
      <c r="K199"/>
      <c r="L199"/>
    </row>
    <row r="200" spans="11:12" x14ac:dyDescent="0.3">
      <c r="K200"/>
      <c r="L200"/>
    </row>
    <row r="201" spans="11:12" x14ac:dyDescent="0.3">
      <c r="K201"/>
      <c r="L201"/>
    </row>
    <row r="202" spans="11:12" x14ac:dyDescent="0.3">
      <c r="K202"/>
      <c r="L202"/>
    </row>
    <row r="203" spans="11:12" x14ac:dyDescent="0.3">
      <c r="K203"/>
      <c r="L203"/>
    </row>
    <row r="204" spans="11:12" x14ac:dyDescent="0.3">
      <c r="K204"/>
      <c r="L204"/>
    </row>
    <row r="205" spans="11:12" x14ac:dyDescent="0.3">
      <c r="K205"/>
      <c r="L205"/>
    </row>
    <row r="206" spans="11:12" x14ac:dyDescent="0.3">
      <c r="K206"/>
      <c r="L206"/>
    </row>
    <row r="207" spans="11:12" x14ac:dyDescent="0.3">
      <c r="K207"/>
      <c r="L207"/>
    </row>
    <row r="208" spans="11:12" x14ac:dyDescent="0.3">
      <c r="K208"/>
      <c r="L208"/>
    </row>
    <row r="209" spans="11:12" x14ac:dyDescent="0.3">
      <c r="K209"/>
      <c r="L209"/>
    </row>
    <row r="210" spans="11:12" x14ac:dyDescent="0.3">
      <c r="K210"/>
      <c r="L210"/>
    </row>
    <row r="211" spans="11:12" x14ac:dyDescent="0.3">
      <c r="K211"/>
      <c r="L211"/>
    </row>
    <row r="212" spans="11:12" x14ac:dyDescent="0.3">
      <c r="K212"/>
      <c r="L212"/>
    </row>
    <row r="213" spans="11:12" x14ac:dyDescent="0.3">
      <c r="K213"/>
      <c r="L213"/>
    </row>
    <row r="214" spans="11:12" x14ac:dyDescent="0.3">
      <c r="K214"/>
      <c r="L214"/>
    </row>
    <row r="215" spans="11:12" x14ac:dyDescent="0.3">
      <c r="K215"/>
      <c r="L215"/>
    </row>
    <row r="216" spans="11:12" x14ac:dyDescent="0.3">
      <c r="K216"/>
      <c r="L216"/>
    </row>
    <row r="217" spans="11:12" x14ac:dyDescent="0.3">
      <c r="K217"/>
      <c r="L217"/>
    </row>
    <row r="218" spans="11:12" x14ac:dyDescent="0.3">
      <c r="K218"/>
      <c r="L218"/>
    </row>
    <row r="219" spans="11:12" x14ac:dyDescent="0.3">
      <c r="K219"/>
      <c r="L219"/>
    </row>
    <row r="220" spans="11:12" x14ac:dyDescent="0.3">
      <c r="K220"/>
      <c r="L220"/>
    </row>
    <row r="221" spans="11:12" x14ac:dyDescent="0.3">
      <c r="K221"/>
      <c r="L221"/>
    </row>
    <row r="222" spans="11:12" x14ac:dyDescent="0.3">
      <c r="K222"/>
      <c r="L222"/>
    </row>
    <row r="223" spans="11:12" x14ac:dyDescent="0.3">
      <c r="K223"/>
      <c r="L223"/>
    </row>
    <row r="224" spans="11:12" x14ac:dyDescent="0.3">
      <c r="K224"/>
      <c r="L224"/>
    </row>
    <row r="225" spans="11:12" x14ac:dyDescent="0.3">
      <c r="K225"/>
      <c r="L225"/>
    </row>
    <row r="226" spans="11:12" x14ac:dyDescent="0.3">
      <c r="K226"/>
      <c r="L226"/>
    </row>
    <row r="227" spans="11:12" x14ac:dyDescent="0.3">
      <c r="K227"/>
      <c r="L227"/>
    </row>
    <row r="228" spans="11:12" x14ac:dyDescent="0.3">
      <c r="K228"/>
      <c r="L228"/>
    </row>
    <row r="229" spans="11:12" x14ac:dyDescent="0.3">
      <c r="K229"/>
      <c r="L229"/>
    </row>
    <row r="230" spans="11:12" x14ac:dyDescent="0.3">
      <c r="K230"/>
      <c r="L230"/>
    </row>
    <row r="231" spans="11:12" x14ac:dyDescent="0.3">
      <c r="K231"/>
      <c r="L231"/>
    </row>
    <row r="232" spans="11:12" x14ac:dyDescent="0.3">
      <c r="K232"/>
      <c r="L232"/>
    </row>
    <row r="233" spans="11:12" x14ac:dyDescent="0.3">
      <c r="K233"/>
      <c r="L233"/>
    </row>
    <row r="234" spans="11:12" x14ac:dyDescent="0.3">
      <c r="K234"/>
      <c r="L234"/>
    </row>
    <row r="235" spans="11:12" x14ac:dyDescent="0.3">
      <c r="K235"/>
      <c r="L235"/>
    </row>
    <row r="236" spans="11:12" x14ac:dyDescent="0.3">
      <c r="K236"/>
      <c r="L236"/>
    </row>
    <row r="237" spans="11:12" x14ac:dyDescent="0.3">
      <c r="K237"/>
      <c r="L237"/>
    </row>
    <row r="238" spans="11:12" x14ac:dyDescent="0.3">
      <c r="K238"/>
      <c r="L238"/>
    </row>
    <row r="239" spans="11:12" x14ac:dyDescent="0.3">
      <c r="K239"/>
      <c r="L239"/>
    </row>
    <row r="240" spans="11:12" x14ac:dyDescent="0.3">
      <c r="K240"/>
      <c r="L240"/>
    </row>
    <row r="241" spans="11:12" x14ac:dyDescent="0.3">
      <c r="K241"/>
      <c r="L241"/>
    </row>
    <row r="242" spans="11:12" x14ac:dyDescent="0.3">
      <c r="K242"/>
      <c r="L242"/>
    </row>
    <row r="243" spans="11:12" x14ac:dyDescent="0.3">
      <c r="K243"/>
      <c r="L243"/>
    </row>
    <row r="244" spans="11:12" x14ac:dyDescent="0.3">
      <c r="K244"/>
      <c r="L244"/>
    </row>
    <row r="245" spans="11:12" x14ac:dyDescent="0.3">
      <c r="K245"/>
      <c r="L245"/>
    </row>
    <row r="246" spans="11:12" x14ac:dyDescent="0.3">
      <c r="K246"/>
      <c r="L246"/>
    </row>
    <row r="247" spans="11:12" x14ac:dyDescent="0.3">
      <c r="K247"/>
      <c r="L247"/>
    </row>
    <row r="248" spans="11:12" x14ac:dyDescent="0.3">
      <c r="K248"/>
      <c r="L248"/>
    </row>
    <row r="249" spans="11:12" x14ac:dyDescent="0.3">
      <c r="K249"/>
      <c r="L249"/>
    </row>
    <row r="250" spans="11:12" x14ac:dyDescent="0.3">
      <c r="K250"/>
      <c r="L250"/>
    </row>
    <row r="251" spans="11:12" x14ac:dyDescent="0.3">
      <c r="K251"/>
      <c r="L251"/>
    </row>
    <row r="252" spans="11:12" x14ac:dyDescent="0.3">
      <c r="K252"/>
      <c r="L252"/>
    </row>
    <row r="253" spans="11:12" x14ac:dyDescent="0.3">
      <c r="K253"/>
      <c r="L253"/>
    </row>
    <row r="254" spans="11:12" x14ac:dyDescent="0.3">
      <c r="K254"/>
      <c r="L254"/>
    </row>
    <row r="255" spans="11:12" x14ac:dyDescent="0.3">
      <c r="K255"/>
      <c r="L255"/>
    </row>
    <row r="256" spans="11:12" x14ac:dyDescent="0.3">
      <c r="K256"/>
      <c r="L256"/>
    </row>
    <row r="257" spans="11:12" x14ac:dyDescent="0.3">
      <c r="K257"/>
      <c r="L257"/>
    </row>
    <row r="258" spans="11:12" x14ac:dyDescent="0.3">
      <c r="K258"/>
      <c r="L258"/>
    </row>
    <row r="259" spans="11:12" x14ac:dyDescent="0.3">
      <c r="K259"/>
      <c r="L259"/>
    </row>
    <row r="260" spans="11:12" x14ac:dyDescent="0.3">
      <c r="K260"/>
      <c r="L260"/>
    </row>
    <row r="261" spans="11:12" x14ac:dyDescent="0.3">
      <c r="K261"/>
      <c r="L261"/>
    </row>
    <row r="262" spans="11:12" x14ac:dyDescent="0.3">
      <c r="K262"/>
      <c r="L262"/>
    </row>
    <row r="263" spans="11:12" x14ac:dyDescent="0.3">
      <c r="K263"/>
      <c r="L263"/>
    </row>
    <row r="264" spans="11:12" x14ac:dyDescent="0.3">
      <c r="K264"/>
      <c r="L264"/>
    </row>
    <row r="265" spans="11:12" x14ac:dyDescent="0.3">
      <c r="K265"/>
      <c r="L265"/>
    </row>
    <row r="266" spans="11:12" x14ac:dyDescent="0.3">
      <c r="K266"/>
      <c r="L266"/>
    </row>
    <row r="267" spans="11:12" x14ac:dyDescent="0.3">
      <c r="K267"/>
      <c r="L267"/>
    </row>
    <row r="268" spans="11:12" x14ac:dyDescent="0.3">
      <c r="K268"/>
      <c r="L268"/>
    </row>
    <row r="269" spans="11:12" x14ac:dyDescent="0.3">
      <c r="K269"/>
      <c r="L269"/>
    </row>
    <row r="270" spans="11:12" x14ac:dyDescent="0.3">
      <c r="K270"/>
      <c r="L270"/>
    </row>
    <row r="271" spans="11:12" x14ac:dyDescent="0.3">
      <c r="K271"/>
      <c r="L271"/>
    </row>
    <row r="272" spans="11:12" x14ac:dyDescent="0.3">
      <c r="K272"/>
      <c r="L272"/>
    </row>
    <row r="273" spans="11:12" x14ac:dyDescent="0.3">
      <c r="K273"/>
      <c r="L273"/>
    </row>
    <row r="274" spans="11:12" x14ac:dyDescent="0.3">
      <c r="K274"/>
      <c r="L274"/>
    </row>
    <row r="275" spans="11:12" x14ac:dyDescent="0.3">
      <c r="K275"/>
      <c r="L275"/>
    </row>
    <row r="276" spans="11:12" x14ac:dyDescent="0.3">
      <c r="K276"/>
      <c r="L276"/>
    </row>
    <row r="277" spans="11:12" x14ac:dyDescent="0.3">
      <c r="K277"/>
      <c r="L277"/>
    </row>
    <row r="278" spans="11:12" x14ac:dyDescent="0.3">
      <c r="K278"/>
      <c r="L278"/>
    </row>
    <row r="279" spans="11:12" x14ac:dyDescent="0.3">
      <c r="K279"/>
      <c r="L279"/>
    </row>
    <row r="280" spans="11:12" x14ac:dyDescent="0.3">
      <c r="K280"/>
      <c r="L280"/>
    </row>
    <row r="281" spans="11:12" x14ac:dyDescent="0.3">
      <c r="K281"/>
      <c r="L281"/>
    </row>
    <row r="282" spans="11:12" x14ac:dyDescent="0.3">
      <c r="K282"/>
      <c r="L282"/>
    </row>
    <row r="283" spans="11:12" x14ac:dyDescent="0.3">
      <c r="K283"/>
      <c r="L283"/>
    </row>
    <row r="284" spans="11:12" x14ac:dyDescent="0.3">
      <c r="K284"/>
      <c r="L284"/>
    </row>
    <row r="285" spans="11:12" x14ac:dyDescent="0.3">
      <c r="K285"/>
      <c r="L285"/>
    </row>
    <row r="286" spans="11:12" x14ac:dyDescent="0.3">
      <c r="K286"/>
      <c r="L286"/>
    </row>
    <row r="287" spans="11:12" x14ac:dyDescent="0.3">
      <c r="K287"/>
      <c r="L287"/>
    </row>
    <row r="288" spans="11:12" x14ac:dyDescent="0.3">
      <c r="K288"/>
      <c r="L288"/>
    </row>
    <row r="289" spans="11:12" x14ac:dyDescent="0.3">
      <c r="K289"/>
      <c r="L289"/>
    </row>
    <row r="290" spans="11:12" x14ac:dyDescent="0.3">
      <c r="K290"/>
      <c r="L290"/>
    </row>
    <row r="291" spans="11:12" x14ac:dyDescent="0.3">
      <c r="K291"/>
      <c r="L291"/>
    </row>
    <row r="292" spans="11:12" x14ac:dyDescent="0.3">
      <c r="K292"/>
      <c r="L292"/>
    </row>
    <row r="293" spans="11:12" x14ac:dyDescent="0.3">
      <c r="K293"/>
      <c r="L293"/>
    </row>
    <row r="294" spans="11:12" x14ac:dyDescent="0.3">
      <c r="K294"/>
      <c r="L294"/>
    </row>
    <row r="295" spans="11:12" x14ac:dyDescent="0.3">
      <c r="K295"/>
      <c r="L295"/>
    </row>
    <row r="296" spans="11:12" x14ac:dyDescent="0.3">
      <c r="K296"/>
      <c r="L296"/>
    </row>
    <row r="297" spans="11:12" x14ac:dyDescent="0.3">
      <c r="K297"/>
      <c r="L297"/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4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4A18-6C7C-4044-B64F-3678B940A60B}">
  <sheetPr>
    <pageSetUpPr fitToPage="1"/>
  </sheetPr>
  <dimension ref="A1:N554"/>
  <sheetViews>
    <sheetView zoomScaleNormal="100" workbookViewId="0">
      <selection sqref="A1:XFD1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7.88671875" bestFit="1" customWidth="1"/>
    <col min="4" max="4" width="13.6640625" bestFit="1" customWidth="1"/>
    <col min="5" max="5" width="8.33203125" bestFit="1" customWidth="1"/>
    <col min="6" max="6" width="9" bestFit="1" customWidth="1"/>
    <col min="7" max="7" width="8.33203125" bestFit="1" customWidth="1"/>
    <col min="8" max="8" width="9" bestFit="1" customWidth="1"/>
    <col min="9" max="9" width="8.33203125" bestFit="1" customWidth="1"/>
    <col min="10" max="10" width="9" bestFit="1" customWidth="1"/>
    <col min="11" max="12" width="8.88671875" style="19"/>
  </cols>
  <sheetData>
    <row r="1" spans="1:14" ht="60" customHeight="1" thickBot="1" x14ac:dyDescent="0.35">
      <c r="A1" s="39" t="s">
        <v>496</v>
      </c>
      <c r="B1" s="40"/>
      <c r="C1" s="40"/>
      <c r="D1" s="40"/>
      <c r="E1" s="41" t="s">
        <v>309</v>
      </c>
      <c r="F1" s="53"/>
      <c r="G1" s="54" t="s">
        <v>190</v>
      </c>
      <c r="H1" s="55"/>
      <c r="I1" s="49" t="s">
        <v>361</v>
      </c>
      <c r="J1" s="50"/>
      <c r="K1" s="58" t="s">
        <v>362</v>
      </c>
      <c r="L1" s="59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7" t="s">
        <v>3</v>
      </c>
      <c r="L2" s="17" t="s">
        <v>4</v>
      </c>
    </row>
    <row r="3" spans="1:14" ht="15" thickBot="1" x14ac:dyDescent="0.35">
      <c r="A3" s="6">
        <v>1</v>
      </c>
      <c r="B3" s="7" t="s">
        <v>315</v>
      </c>
      <c r="C3" s="6" t="s">
        <v>310</v>
      </c>
      <c r="D3" s="8">
        <v>2942.36</v>
      </c>
      <c r="E3" s="9">
        <v>63.63</v>
      </c>
      <c r="F3" s="9">
        <v>996.13</v>
      </c>
      <c r="G3" s="10">
        <v>63.64</v>
      </c>
      <c r="H3" s="10">
        <v>970.67</v>
      </c>
      <c r="I3" s="11">
        <v>62.3</v>
      </c>
      <c r="J3" s="11">
        <v>975.56</v>
      </c>
      <c r="K3" s="18">
        <v>98.24</v>
      </c>
      <c r="L3" s="18">
        <v>722.94</v>
      </c>
    </row>
    <row r="4" spans="1:14" ht="15" thickBot="1" x14ac:dyDescent="0.35">
      <c r="A4" s="6">
        <v>2</v>
      </c>
      <c r="B4" s="7" t="s">
        <v>35</v>
      </c>
      <c r="C4" s="6" t="s">
        <v>12</v>
      </c>
      <c r="D4" s="8">
        <v>2923.83</v>
      </c>
      <c r="E4" s="9">
        <v>117.32</v>
      </c>
      <c r="F4" s="9">
        <v>603.94000000000005</v>
      </c>
      <c r="G4" s="10">
        <v>64.319999999999993</v>
      </c>
      <c r="H4" s="10">
        <v>965.83</v>
      </c>
      <c r="I4" s="11">
        <v>60.42</v>
      </c>
      <c r="J4" s="11">
        <v>988.91</v>
      </c>
      <c r="K4" s="18">
        <v>63.6</v>
      </c>
      <c r="L4" s="18">
        <v>969.1</v>
      </c>
      <c r="N4" s="23"/>
    </row>
    <row r="5" spans="1:14" ht="15" thickBot="1" x14ac:dyDescent="0.35">
      <c r="A5" s="6">
        <f>A4+1</f>
        <v>3</v>
      </c>
      <c r="B5" s="7" t="s">
        <v>8</v>
      </c>
      <c r="C5" s="6" t="s">
        <v>9</v>
      </c>
      <c r="D5" s="8">
        <v>2919.46</v>
      </c>
      <c r="E5" s="9">
        <v>66.56</v>
      </c>
      <c r="F5" s="9">
        <v>974.73</v>
      </c>
      <c r="G5" s="10">
        <v>64.66</v>
      </c>
      <c r="H5" s="10">
        <v>963.41</v>
      </c>
      <c r="I5" s="11">
        <v>61.49</v>
      </c>
      <c r="J5" s="11">
        <v>981.32</v>
      </c>
      <c r="K5" s="18" t="s">
        <v>7</v>
      </c>
      <c r="L5" s="18">
        <v>0</v>
      </c>
    </row>
    <row r="6" spans="1:14" ht="15" thickBot="1" x14ac:dyDescent="0.35">
      <c r="A6" s="6">
        <f t="shared" ref="A6:A69" si="0">A5+1</f>
        <v>4</v>
      </c>
      <c r="B6" s="7" t="s">
        <v>267</v>
      </c>
      <c r="C6" s="6" t="s">
        <v>17</v>
      </c>
      <c r="D6" s="8">
        <v>2906.08</v>
      </c>
      <c r="E6" s="9" t="s">
        <v>7</v>
      </c>
      <c r="F6" s="9">
        <v>0</v>
      </c>
      <c r="G6" s="10">
        <v>65.56</v>
      </c>
      <c r="H6" s="10">
        <v>957</v>
      </c>
      <c r="I6" s="11">
        <v>62</v>
      </c>
      <c r="J6" s="11">
        <v>977.65</v>
      </c>
      <c r="K6" s="18">
        <v>63.27</v>
      </c>
      <c r="L6" s="18">
        <v>971.42</v>
      </c>
    </row>
    <row r="7" spans="1:14" ht="15" thickBot="1" x14ac:dyDescent="0.35">
      <c r="A7" s="6">
        <f t="shared" si="0"/>
        <v>5</v>
      </c>
      <c r="B7" s="7" t="s">
        <v>382</v>
      </c>
      <c r="C7" s="6" t="s">
        <v>12</v>
      </c>
      <c r="D7" s="8">
        <v>2898.66</v>
      </c>
      <c r="E7" s="9">
        <v>65.790000000000006</v>
      </c>
      <c r="F7" s="9">
        <v>980.34</v>
      </c>
      <c r="G7" s="10">
        <v>68.34</v>
      </c>
      <c r="H7" s="10">
        <v>937.22</v>
      </c>
      <c r="I7" s="11">
        <v>63.19</v>
      </c>
      <c r="J7" s="11">
        <v>969.27</v>
      </c>
      <c r="K7" s="18">
        <v>66.42</v>
      </c>
      <c r="L7" s="18">
        <v>949.06</v>
      </c>
    </row>
    <row r="8" spans="1:14" ht="15" thickBot="1" x14ac:dyDescent="0.35">
      <c r="A8" s="6">
        <f t="shared" si="0"/>
        <v>6</v>
      </c>
      <c r="B8" s="7" t="s">
        <v>320</v>
      </c>
      <c r="C8" s="6" t="s">
        <v>310</v>
      </c>
      <c r="D8" s="8">
        <v>2889.92</v>
      </c>
      <c r="E8" s="9">
        <v>66.17</v>
      </c>
      <c r="F8" s="9">
        <v>977.57</v>
      </c>
      <c r="G8" s="10">
        <v>65</v>
      </c>
      <c r="H8" s="10">
        <v>960.99</v>
      </c>
      <c r="I8" s="11">
        <v>120.9</v>
      </c>
      <c r="J8" s="11">
        <v>560.4</v>
      </c>
      <c r="K8" s="18">
        <v>66.09</v>
      </c>
      <c r="L8" s="18">
        <v>951.35</v>
      </c>
    </row>
    <row r="9" spans="1:14" ht="15" thickBot="1" x14ac:dyDescent="0.35">
      <c r="A9" s="6">
        <f t="shared" si="0"/>
        <v>7</v>
      </c>
      <c r="B9" s="7" t="s">
        <v>239</v>
      </c>
      <c r="C9" s="6" t="s">
        <v>17</v>
      </c>
      <c r="D9" s="8">
        <v>2846.03</v>
      </c>
      <c r="E9" s="9" t="s">
        <v>7</v>
      </c>
      <c r="F9" s="9">
        <v>0</v>
      </c>
      <c r="G9" s="10">
        <v>65.66</v>
      </c>
      <c r="H9" s="10">
        <v>956.29</v>
      </c>
      <c r="I9" s="11">
        <v>63.78</v>
      </c>
      <c r="J9" s="11">
        <v>965.1</v>
      </c>
      <c r="K9" s="18">
        <v>69.849999999999994</v>
      </c>
      <c r="L9" s="18">
        <v>924.64</v>
      </c>
    </row>
    <row r="10" spans="1:14" ht="15" thickBot="1" x14ac:dyDescent="0.35">
      <c r="A10" s="6">
        <f t="shared" si="0"/>
        <v>8</v>
      </c>
      <c r="B10" s="7" t="s">
        <v>251</v>
      </c>
      <c r="C10" s="6" t="s">
        <v>17</v>
      </c>
      <c r="D10" s="8">
        <v>2811.68</v>
      </c>
      <c r="E10" s="9" t="s">
        <v>7</v>
      </c>
      <c r="F10" s="9">
        <v>0</v>
      </c>
      <c r="G10" s="10">
        <v>66.62</v>
      </c>
      <c r="H10" s="10">
        <v>949.46</v>
      </c>
      <c r="I10" s="11">
        <v>67.069999999999993</v>
      </c>
      <c r="J10" s="11">
        <v>941.78</v>
      </c>
      <c r="K10" s="18">
        <v>70.44</v>
      </c>
      <c r="L10" s="18">
        <v>920.45</v>
      </c>
    </row>
    <row r="11" spans="1:14" ht="15" thickBot="1" x14ac:dyDescent="0.35">
      <c r="A11" s="6">
        <f t="shared" si="0"/>
        <v>9</v>
      </c>
      <c r="B11" s="7" t="s">
        <v>13</v>
      </c>
      <c r="C11" s="6" t="s">
        <v>12</v>
      </c>
      <c r="D11" s="8">
        <v>2798.78</v>
      </c>
      <c r="E11" s="9">
        <v>68.180000000000007</v>
      </c>
      <c r="F11" s="9">
        <v>962.89</v>
      </c>
      <c r="G11" s="10">
        <v>71.459999999999994</v>
      </c>
      <c r="H11" s="10">
        <v>915.01</v>
      </c>
      <c r="I11" s="11">
        <v>70.02</v>
      </c>
      <c r="J11" s="11">
        <v>920.88</v>
      </c>
      <c r="K11" s="18">
        <v>71.53</v>
      </c>
      <c r="L11" s="18">
        <v>912.74</v>
      </c>
    </row>
    <row r="12" spans="1:14" ht="15" thickBot="1" x14ac:dyDescent="0.35">
      <c r="A12" s="6">
        <f t="shared" si="0"/>
        <v>10</v>
      </c>
      <c r="B12" s="7" t="s">
        <v>236</v>
      </c>
      <c r="C12" s="6" t="s">
        <v>12</v>
      </c>
      <c r="D12" s="8">
        <v>2718.96</v>
      </c>
      <c r="E12" s="9">
        <v>74.680000000000007</v>
      </c>
      <c r="F12" s="9">
        <v>915.4</v>
      </c>
      <c r="G12" s="10">
        <v>70.66</v>
      </c>
      <c r="H12" s="10">
        <v>920.7</v>
      </c>
      <c r="I12" s="11">
        <v>97.28</v>
      </c>
      <c r="J12" s="11">
        <v>727.74</v>
      </c>
      <c r="K12" s="18">
        <v>75.73</v>
      </c>
      <c r="L12" s="18">
        <v>882.86</v>
      </c>
    </row>
    <row r="13" spans="1:14" ht="15" thickBot="1" x14ac:dyDescent="0.35">
      <c r="A13" s="6">
        <f t="shared" si="0"/>
        <v>11</v>
      </c>
      <c r="B13" s="7" t="s">
        <v>10</v>
      </c>
      <c r="C13" s="6" t="s">
        <v>9</v>
      </c>
      <c r="D13" s="8">
        <v>2713.79</v>
      </c>
      <c r="E13" s="9">
        <v>64.06</v>
      </c>
      <c r="F13" s="9">
        <v>992.96</v>
      </c>
      <c r="G13" s="10">
        <v>90.84</v>
      </c>
      <c r="H13" s="10">
        <v>777.05</v>
      </c>
      <c r="I13" s="11">
        <v>144.30000000000001</v>
      </c>
      <c r="J13" s="11">
        <v>394.64</v>
      </c>
      <c r="K13" s="18">
        <v>67.16</v>
      </c>
      <c r="L13" s="18">
        <v>943.79</v>
      </c>
    </row>
    <row r="14" spans="1:14" ht="15" thickBot="1" x14ac:dyDescent="0.35">
      <c r="A14" s="6">
        <f t="shared" si="0"/>
        <v>12</v>
      </c>
      <c r="B14" s="7" t="s">
        <v>237</v>
      </c>
      <c r="C14" s="6" t="s">
        <v>9</v>
      </c>
      <c r="D14" s="8">
        <v>2689.24</v>
      </c>
      <c r="E14" s="9">
        <v>68.599999999999994</v>
      </c>
      <c r="F14" s="9">
        <v>959.82</v>
      </c>
      <c r="G14" s="10">
        <v>94.02</v>
      </c>
      <c r="H14" s="10">
        <v>754.41</v>
      </c>
      <c r="I14" s="11">
        <v>62.38</v>
      </c>
      <c r="J14" s="11">
        <v>975.01</v>
      </c>
      <c r="K14" s="18" t="s">
        <v>7</v>
      </c>
      <c r="L14" s="18">
        <v>0</v>
      </c>
    </row>
    <row r="15" spans="1:14" ht="15" thickBot="1" x14ac:dyDescent="0.35">
      <c r="A15" s="6">
        <f t="shared" si="0"/>
        <v>13</v>
      </c>
      <c r="B15" s="7" t="s">
        <v>296</v>
      </c>
      <c r="C15" s="6" t="s">
        <v>9</v>
      </c>
      <c r="D15" s="8">
        <v>2657.05</v>
      </c>
      <c r="E15" s="9" t="s">
        <v>7</v>
      </c>
      <c r="F15" s="9">
        <v>0</v>
      </c>
      <c r="G15" s="10">
        <v>91.9</v>
      </c>
      <c r="H15" s="10">
        <v>769.5</v>
      </c>
      <c r="I15" s="11">
        <v>66.73</v>
      </c>
      <c r="J15" s="11">
        <v>944.2</v>
      </c>
      <c r="K15" s="18">
        <v>67.22</v>
      </c>
      <c r="L15" s="18">
        <v>943.34</v>
      </c>
    </row>
    <row r="16" spans="1:14" ht="15" thickBot="1" x14ac:dyDescent="0.35">
      <c r="A16" s="6">
        <f t="shared" si="0"/>
        <v>14</v>
      </c>
      <c r="B16" s="7" t="s">
        <v>11</v>
      </c>
      <c r="C16" s="6" t="s">
        <v>12</v>
      </c>
      <c r="D16" s="8">
        <v>2593.56</v>
      </c>
      <c r="E16" s="9">
        <v>89.88</v>
      </c>
      <c r="F16" s="9">
        <v>804.41</v>
      </c>
      <c r="G16" s="10">
        <v>89.14</v>
      </c>
      <c r="H16" s="10">
        <v>789.15</v>
      </c>
      <c r="I16" s="11" t="s">
        <v>7</v>
      </c>
      <c r="J16" s="11">
        <v>0</v>
      </c>
      <c r="K16" s="18">
        <v>59.25</v>
      </c>
      <c r="L16" s="18">
        <v>1000</v>
      </c>
    </row>
    <row r="17" spans="1:12" ht="15" thickBot="1" x14ac:dyDescent="0.35">
      <c r="A17" s="6">
        <f t="shared" si="0"/>
        <v>15</v>
      </c>
      <c r="B17" s="7" t="s">
        <v>42</v>
      </c>
      <c r="C17" s="6" t="s">
        <v>17</v>
      </c>
      <c r="D17" s="8">
        <v>2565.9499999999998</v>
      </c>
      <c r="E17" s="9" t="s">
        <v>7</v>
      </c>
      <c r="F17" s="9">
        <v>0</v>
      </c>
      <c r="G17" s="10">
        <v>68.260000000000005</v>
      </c>
      <c r="H17" s="10">
        <v>937.78</v>
      </c>
      <c r="I17" s="11">
        <v>96.91</v>
      </c>
      <c r="J17" s="11">
        <v>730.34</v>
      </c>
      <c r="K17" s="18">
        <v>73.63</v>
      </c>
      <c r="L17" s="18">
        <v>897.82</v>
      </c>
    </row>
    <row r="18" spans="1:12" ht="15" thickBot="1" x14ac:dyDescent="0.35">
      <c r="A18" s="6">
        <f t="shared" si="0"/>
        <v>16</v>
      </c>
      <c r="B18" s="7" t="s">
        <v>189</v>
      </c>
      <c r="C18" s="6" t="s">
        <v>12</v>
      </c>
      <c r="D18" s="8">
        <v>2522.61</v>
      </c>
      <c r="E18" s="9">
        <v>100.44</v>
      </c>
      <c r="F18" s="9">
        <v>727.25</v>
      </c>
      <c r="G18" s="10">
        <v>74.42</v>
      </c>
      <c r="H18" s="10">
        <v>893.94</v>
      </c>
      <c r="I18" s="11">
        <v>125.25</v>
      </c>
      <c r="J18" s="11">
        <v>529.54999999999995</v>
      </c>
      <c r="K18" s="18">
        <v>73.12</v>
      </c>
      <c r="L18" s="18">
        <v>901.42</v>
      </c>
    </row>
    <row r="19" spans="1:12" ht="15" thickBot="1" x14ac:dyDescent="0.35">
      <c r="A19" s="6">
        <f t="shared" si="0"/>
        <v>17</v>
      </c>
      <c r="B19" s="7" t="s">
        <v>206</v>
      </c>
      <c r="C19" s="6" t="s">
        <v>12</v>
      </c>
      <c r="D19" s="8">
        <v>2503.8000000000002</v>
      </c>
      <c r="E19" s="9" t="s">
        <v>7</v>
      </c>
      <c r="F19" s="9">
        <v>0</v>
      </c>
      <c r="G19" s="10">
        <v>92.8</v>
      </c>
      <c r="H19" s="10">
        <v>763.1</v>
      </c>
      <c r="I19" s="11">
        <v>58.85</v>
      </c>
      <c r="J19" s="11">
        <v>1000</v>
      </c>
      <c r="K19" s="18">
        <v>95.74</v>
      </c>
      <c r="L19" s="18">
        <v>740.7</v>
      </c>
    </row>
    <row r="20" spans="1:12" ht="15" thickBot="1" x14ac:dyDescent="0.35">
      <c r="A20" s="6">
        <f t="shared" si="0"/>
        <v>18</v>
      </c>
      <c r="B20" s="7" t="s">
        <v>216</v>
      </c>
      <c r="C20" s="6" t="s">
        <v>12</v>
      </c>
      <c r="D20" s="8">
        <v>2485.54</v>
      </c>
      <c r="E20" s="9" t="s">
        <v>7</v>
      </c>
      <c r="F20" s="9">
        <v>0</v>
      </c>
      <c r="G20" s="10">
        <v>92.78</v>
      </c>
      <c r="H20" s="10">
        <v>763.24</v>
      </c>
      <c r="I20" s="11">
        <v>92.23</v>
      </c>
      <c r="J20" s="11">
        <v>763.53</v>
      </c>
      <c r="K20" s="18">
        <v>65.05</v>
      </c>
      <c r="L20" s="18">
        <v>958.78</v>
      </c>
    </row>
    <row r="21" spans="1:12" ht="15" thickBot="1" x14ac:dyDescent="0.35">
      <c r="A21" s="6">
        <f t="shared" si="0"/>
        <v>19</v>
      </c>
      <c r="B21" s="7" t="s">
        <v>383</v>
      </c>
      <c r="C21" s="6" t="s">
        <v>9</v>
      </c>
      <c r="D21" s="8">
        <v>2078.0100000000002</v>
      </c>
      <c r="E21" s="9">
        <v>95.5</v>
      </c>
      <c r="F21" s="9">
        <v>763.32</v>
      </c>
      <c r="G21" s="10" t="s">
        <v>7</v>
      </c>
      <c r="H21" s="10">
        <v>0</v>
      </c>
      <c r="I21" s="11">
        <v>146.88999999999999</v>
      </c>
      <c r="J21" s="11">
        <v>376.29</v>
      </c>
      <c r="K21" s="18">
        <v>67.92</v>
      </c>
      <c r="L21" s="18">
        <v>938.4</v>
      </c>
    </row>
    <row r="22" spans="1:12" ht="15" thickBot="1" x14ac:dyDescent="0.35">
      <c r="A22" s="6">
        <f t="shared" si="0"/>
        <v>20</v>
      </c>
      <c r="B22" s="7" t="s">
        <v>89</v>
      </c>
      <c r="C22" s="6" t="s">
        <v>28</v>
      </c>
      <c r="D22" s="8">
        <v>1938.72</v>
      </c>
      <c r="E22" s="9">
        <v>63.1</v>
      </c>
      <c r="F22" s="9">
        <v>1000</v>
      </c>
      <c r="G22" s="10" t="s">
        <v>7</v>
      </c>
      <c r="H22" s="10">
        <v>0</v>
      </c>
      <c r="I22" s="11" t="s">
        <v>7</v>
      </c>
      <c r="J22" s="11">
        <v>0</v>
      </c>
      <c r="K22" s="18">
        <v>67.87</v>
      </c>
      <c r="L22" s="18">
        <v>938.72</v>
      </c>
    </row>
    <row r="23" spans="1:12" ht="15" thickBot="1" x14ac:dyDescent="0.35">
      <c r="A23" s="6">
        <f t="shared" si="0"/>
        <v>21</v>
      </c>
      <c r="B23" s="7" t="s">
        <v>364</v>
      </c>
      <c r="C23" s="6" t="s">
        <v>17</v>
      </c>
      <c r="D23" s="8">
        <v>1854.66</v>
      </c>
      <c r="E23" s="9" t="s">
        <v>7</v>
      </c>
      <c r="F23" s="9">
        <v>0</v>
      </c>
      <c r="G23" s="10" t="s">
        <v>7</v>
      </c>
      <c r="H23" s="10">
        <v>0</v>
      </c>
      <c r="I23" s="11">
        <v>68.62</v>
      </c>
      <c r="J23" s="11">
        <v>930.78</v>
      </c>
      <c r="K23" s="18">
        <v>69.959999999999994</v>
      </c>
      <c r="L23" s="18">
        <v>923.87</v>
      </c>
    </row>
    <row r="24" spans="1:12" ht="15" thickBot="1" x14ac:dyDescent="0.35">
      <c r="A24" s="6">
        <f t="shared" si="0"/>
        <v>22</v>
      </c>
      <c r="B24" s="7" t="s">
        <v>242</v>
      </c>
      <c r="C24" s="6" t="s">
        <v>12</v>
      </c>
      <c r="D24" s="8">
        <v>1824.16</v>
      </c>
      <c r="E24" s="9">
        <v>173.38</v>
      </c>
      <c r="F24" s="9">
        <v>194.45</v>
      </c>
      <c r="G24" s="10">
        <v>120.36</v>
      </c>
      <c r="H24" s="10">
        <v>566.91</v>
      </c>
      <c r="I24" s="11">
        <v>88.79</v>
      </c>
      <c r="J24" s="11">
        <v>787.87</v>
      </c>
      <c r="K24" s="18">
        <v>133.93</v>
      </c>
      <c r="L24" s="18">
        <v>469.38</v>
      </c>
    </row>
    <row r="25" spans="1:12" ht="15" thickBot="1" x14ac:dyDescent="0.35">
      <c r="A25" s="6">
        <f t="shared" si="0"/>
        <v>23</v>
      </c>
      <c r="B25" s="7" t="s">
        <v>187</v>
      </c>
      <c r="C25" s="6" t="s">
        <v>28</v>
      </c>
      <c r="D25" s="8">
        <v>1721.19</v>
      </c>
      <c r="E25" s="9">
        <v>64.900000000000006</v>
      </c>
      <c r="F25" s="9">
        <v>986.87</v>
      </c>
      <c r="G25" s="10" t="s">
        <v>7</v>
      </c>
      <c r="H25" s="10">
        <v>0</v>
      </c>
      <c r="I25" s="11" t="s">
        <v>7</v>
      </c>
      <c r="J25" s="11">
        <v>0</v>
      </c>
      <c r="K25" s="18">
        <v>96.64</v>
      </c>
      <c r="L25" s="18">
        <v>734.33</v>
      </c>
    </row>
    <row r="26" spans="1:12" ht="15" thickBot="1" x14ac:dyDescent="0.35">
      <c r="A26" s="6">
        <f t="shared" si="0"/>
        <v>24</v>
      </c>
      <c r="B26" s="7" t="s">
        <v>365</v>
      </c>
      <c r="C26" s="6" t="s">
        <v>28</v>
      </c>
      <c r="D26" s="8">
        <v>1635.71</v>
      </c>
      <c r="E26" s="9">
        <v>99</v>
      </c>
      <c r="F26" s="9">
        <v>737.76</v>
      </c>
      <c r="G26" s="10" t="s">
        <v>7</v>
      </c>
      <c r="H26" s="10">
        <v>0</v>
      </c>
      <c r="I26" s="11" t="s">
        <v>7</v>
      </c>
      <c r="J26" s="11">
        <v>0</v>
      </c>
      <c r="K26" s="18">
        <v>73.61</v>
      </c>
      <c r="L26" s="18">
        <v>897.94</v>
      </c>
    </row>
    <row r="27" spans="1:12" ht="15" thickBot="1" x14ac:dyDescent="0.35">
      <c r="A27" s="6">
        <f t="shared" si="0"/>
        <v>25</v>
      </c>
      <c r="B27" s="7" t="s">
        <v>25</v>
      </c>
      <c r="C27" s="6" t="s">
        <v>26</v>
      </c>
      <c r="D27" s="8">
        <v>1614.06</v>
      </c>
      <c r="E27" s="9">
        <v>67.930000000000007</v>
      </c>
      <c r="F27" s="9">
        <v>964.73</v>
      </c>
      <c r="G27" s="10">
        <v>173.04</v>
      </c>
      <c r="H27" s="10">
        <v>191.91</v>
      </c>
      <c r="I27" s="11" t="s">
        <v>7</v>
      </c>
      <c r="J27" s="11">
        <v>0</v>
      </c>
      <c r="K27" s="18">
        <v>135.62</v>
      </c>
      <c r="L27" s="18">
        <v>457.41</v>
      </c>
    </row>
    <row r="28" spans="1:12" ht="15" thickBot="1" x14ac:dyDescent="0.35">
      <c r="A28" s="6">
        <f t="shared" si="0"/>
        <v>26</v>
      </c>
      <c r="B28" s="7" t="s">
        <v>329</v>
      </c>
      <c r="C28" s="6" t="s">
        <v>17</v>
      </c>
      <c r="D28" s="8">
        <v>1550.14</v>
      </c>
      <c r="E28" s="9">
        <v>174.72</v>
      </c>
      <c r="F28" s="9">
        <v>184.67</v>
      </c>
      <c r="G28" s="10">
        <v>98.32</v>
      </c>
      <c r="H28" s="10">
        <v>723.8</v>
      </c>
      <c r="I28" s="11">
        <v>176.1</v>
      </c>
      <c r="J28" s="11">
        <v>169.35</v>
      </c>
      <c r="K28" s="18">
        <v>109.68</v>
      </c>
      <c r="L28" s="18">
        <v>641.66</v>
      </c>
    </row>
    <row r="29" spans="1:12" ht="15" thickBot="1" x14ac:dyDescent="0.35">
      <c r="A29" s="6">
        <f t="shared" si="0"/>
        <v>27</v>
      </c>
      <c r="B29" s="7" t="s">
        <v>59</v>
      </c>
      <c r="C29" s="6" t="s">
        <v>41</v>
      </c>
      <c r="D29" s="8">
        <v>1485.14</v>
      </c>
      <c r="E29" s="9">
        <v>122.05</v>
      </c>
      <c r="F29" s="9">
        <v>569.38</v>
      </c>
      <c r="G29" s="10" t="s">
        <v>7</v>
      </c>
      <c r="H29" s="10">
        <v>0</v>
      </c>
      <c r="I29" s="11" t="s">
        <v>7</v>
      </c>
      <c r="J29" s="11">
        <v>0</v>
      </c>
      <c r="K29" s="18">
        <v>71.099999999999994</v>
      </c>
      <c r="L29" s="18">
        <v>915.76</v>
      </c>
    </row>
    <row r="30" spans="1:12" ht="15" thickBot="1" x14ac:dyDescent="0.35">
      <c r="A30" s="6">
        <f t="shared" si="0"/>
        <v>28</v>
      </c>
      <c r="B30" s="7" t="s">
        <v>109</v>
      </c>
      <c r="C30" s="6" t="s">
        <v>28</v>
      </c>
      <c r="D30" s="8">
        <v>1464.71</v>
      </c>
      <c r="E30" s="9">
        <v>97.09</v>
      </c>
      <c r="F30" s="9">
        <v>751.72</v>
      </c>
      <c r="G30" s="10" t="s">
        <v>7</v>
      </c>
      <c r="H30" s="10">
        <v>0</v>
      </c>
      <c r="I30" s="11" t="s">
        <v>7</v>
      </c>
      <c r="J30" s="11">
        <v>0</v>
      </c>
      <c r="K30" s="18">
        <v>99.64</v>
      </c>
      <c r="L30" s="18">
        <v>712.99</v>
      </c>
    </row>
    <row r="31" spans="1:12" ht="15" thickBot="1" x14ac:dyDescent="0.35">
      <c r="A31" s="6">
        <f t="shared" si="0"/>
        <v>29</v>
      </c>
      <c r="B31" s="7" t="s">
        <v>344</v>
      </c>
      <c r="C31" s="6" t="s">
        <v>310</v>
      </c>
      <c r="D31" s="8">
        <v>1439.62</v>
      </c>
      <c r="E31" s="9" t="s">
        <v>7</v>
      </c>
      <c r="F31" s="9">
        <v>0</v>
      </c>
      <c r="G31" s="10">
        <v>62.96</v>
      </c>
      <c r="H31" s="10">
        <v>975.51</v>
      </c>
      <c r="I31" s="11" t="s">
        <v>7</v>
      </c>
      <c r="J31" s="11">
        <v>0</v>
      </c>
      <c r="K31" s="18">
        <v>134.68</v>
      </c>
      <c r="L31" s="18">
        <v>464.1</v>
      </c>
    </row>
    <row r="32" spans="1:12" ht="15" thickBot="1" x14ac:dyDescent="0.35">
      <c r="A32" s="6">
        <f t="shared" si="0"/>
        <v>30</v>
      </c>
      <c r="B32" s="7" t="s">
        <v>102</v>
      </c>
      <c r="C32" s="6" t="s">
        <v>9</v>
      </c>
      <c r="D32" s="8">
        <v>1388.51</v>
      </c>
      <c r="E32" s="9" t="s">
        <v>7</v>
      </c>
      <c r="F32" s="9">
        <v>0</v>
      </c>
      <c r="G32" s="10">
        <v>99.26</v>
      </c>
      <c r="H32" s="10">
        <v>717.11</v>
      </c>
      <c r="I32" s="11" t="s">
        <v>7</v>
      </c>
      <c r="J32" s="11">
        <v>0</v>
      </c>
      <c r="K32" s="18">
        <v>105.5</v>
      </c>
      <c r="L32" s="18">
        <v>671.4</v>
      </c>
    </row>
    <row r="33" spans="1:12" ht="15" thickBot="1" x14ac:dyDescent="0.35">
      <c r="A33" s="6">
        <f t="shared" si="0"/>
        <v>31</v>
      </c>
      <c r="B33" s="7" t="s">
        <v>345</v>
      </c>
      <c r="C33" s="6" t="s">
        <v>12</v>
      </c>
      <c r="D33" s="8">
        <v>1341.56</v>
      </c>
      <c r="E33" s="9">
        <v>67.459999999999994</v>
      </c>
      <c r="F33" s="9">
        <v>968.15</v>
      </c>
      <c r="G33" s="10" t="s">
        <v>7</v>
      </c>
      <c r="H33" s="10">
        <v>0</v>
      </c>
      <c r="I33" s="11">
        <v>147.29</v>
      </c>
      <c r="J33" s="11">
        <v>373.4</v>
      </c>
      <c r="K33" s="18" t="s">
        <v>7</v>
      </c>
      <c r="L33" s="18">
        <v>0</v>
      </c>
    </row>
    <row r="34" spans="1:12" ht="15" thickBot="1" x14ac:dyDescent="0.35">
      <c r="A34" s="6">
        <f t="shared" si="0"/>
        <v>32</v>
      </c>
      <c r="B34" s="7" t="s">
        <v>88</v>
      </c>
      <c r="C34" s="6" t="s">
        <v>9</v>
      </c>
      <c r="D34" s="8">
        <v>1277.8599999999999</v>
      </c>
      <c r="E34" s="9" t="s">
        <v>7</v>
      </c>
      <c r="F34" s="9">
        <v>0</v>
      </c>
      <c r="G34" s="10">
        <v>72.959999999999994</v>
      </c>
      <c r="H34" s="10">
        <v>904.33</v>
      </c>
      <c r="I34" s="11">
        <v>147.28</v>
      </c>
      <c r="J34" s="11">
        <v>373.53</v>
      </c>
      <c r="K34" s="18" t="s">
        <v>7</v>
      </c>
      <c r="L34" s="18">
        <v>0</v>
      </c>
    </row>
    <row r="35" spans="1:12" ht="15" thickBot="1" x14ac:dyDescent="0.35">
      <c r="A35" s="6">
        <f t="shared" si="0"/>
        <v>33</v>
      </c>
      <c r="B35" s="7" t="s">
        <v>75</v>
      </c>
      <c r="C35" s="6" t="s">
        <v>15</v>
      </c>
      <c r="D35" s="8">
        <v>1260.71</v>
      </c>
      <c r="E35" s="9" t="s">
        <v>7</v>
      </c>
      <c r="F35" s="9">
        <v>0</v>
      </c>
      <c r="G35" s="10">
        <v>121.72</v>
      </c>
      <c r="H35" s="10">
        <v>557.23</v>
      </c>
      <c r="I35" s="11" t="s">
        <v>7</v>
      </c>
      <c r="J35" s="11">
        <v>0</v>
      </c>
      <c r="K35" s="18">
        <v>100.98</v>
      </c>
      <c r="L35" s="18">
        <v>703.47</v>
      </c>
    </row>
    <row r="36" spans="1:12" ht="15" thickBot="1" x14ac:dyDescent="0.35">
      <c r="A36" s="6">
        <f t="shared" si="0"/>
        <v>34</v>
      </c>
      <c r="B36" s="7" t="s">
        <v>346</v>
      </c>
      <c r="C36" s="6" t="s">
        <v>310</v>
      </c>
      <c r="D36" s="8">
        <v>1000</v>
      </c>
      <c r="E36" s="9" t="s">
        <v>7</v>
      </c>
      <c r="F36" s="9">
        <v>0</v>
      </c>
      <c r="G36" s="10">
        <v>59.52</v>
      </c>
      <c r="H36" s="10">
        <v>1000</v>
      </c>
      <c r="I36" s="11" t="s">
        <v>7</v>
      </c>
      <c r="J36" s="11">
        <v>0</v>
      </c>
      <c r="K36" s="18" t="s">
        <v>7</v>
      </c>
      <c r="L36" s="18">
        <v>0</v>
      </c>
    </row>
    <row r="37" spans="1:12" ht="15" thickBot="1" x14ac:dyDescent="0.35">
      <c r="A37" s="6">
        <f t="shared" si="0"/>
        <v>35</v>
      </c>
      <c r="B37" s="7" t="s">
        <v>359</v>
      </c>
      <c r="C37" s="6" t="s">
        <v>310</v>
      </c>
      <c r="D37" s="8">
        <v>986.47</v>
      </c>
      <c r="E37" s="9" t="s">
        <v>7</v>
      </c>
      <c r="F37" s="9">
        <v>0</v>
      </c>
      <c r="G37" s="10">
        <v>61.42</v>
      </c>
      <c r="H37" s="10">
        <v>986.47</v>
      </c>
      <c r="I37" s="11" t="s">
        <v>7</v>
      </c>
      <c r="J37" s="11">
        <v>0</v>
      </c>
      <c r="K37" s="18" t="s">
        <v>7</v>
      </c>
      <c r="L37" s="18">
        <v>0</v>
      </c>
    </row>
    <row r="38" spans="1:12" ht="15" thickBot="1" x14ac:dyDescent="0.35">
      <c r="A38" s="6">
        <f t="shared" si="0"/>
        <v>36</v>
      </c>
      <c r="B38" s="7" t="s">
        <v>360</v>
      </c>
      <c r="C38" s="6" t="s">
        <v>310</v>
      </c>
      <c r="D38" s="8">
        <v>985.05</v>
      </c>
      <c r="E38" s="9" t="s">
        <v>7</v>
      </c>
      <c r="F38" s="9">
        <v>0</v>
      </c>
      <c r="G38" s="10">
        <v>61.62</v>
      </c>
      <c r="H38" s="10">
        <v>985.05</v>
      </c>
      <c r="I38" s="11" t="s">
        <v>7</v>
      </c>
      <c r="J38" s="11">
        <v>0</v>
      </c>
      <c r="K38" s="18" t="s">
        <v>7</v>
      </c>
      <c r="L38" s="18">
        <v>0</v>
      </c>
    </row>
    <row r="39" spans="1:12" ht="15" thickBot="1" x14ac:dyDescent="0.35">
      <c r="A39" s="6">
        <f t="shared" si="0"/>
        <v>37</v>
      </c>
      <c r="B39" s="7" t="s">
        <v>79</v>
      </c>
      <c r="C39" s="6" t="s">
        <v>310</v>
      </c>
      <c r="D39" s="8">
        <v>983.34</v>
      </c>
      <c r="E39" s="9" t="s">
        <v>7</v>
      </c>
      <c r="F39" s="9">
        <v>0</v>
      </c>
      <c r="G39" s="10">
        <v>61.86</v>
      </c>
      <c r="H39" s="10">
        <v>983.34</v>
      </c>
      <c r="I39" s="11" t="s">
        <v>7</v>
      </c>
      <c r="J39" s="11">
        <v>0</v>
      </c>
      <c r="K39" s="18" t="s">
        <v>7</v>
      </c>
      <c r="L39" s="18">
        <v>0</v>
      </c>
    </row>
    <row r="40" spans="1:12" ht="15" thickBot="1" x14ac:dyDescent="0.35">
      <c r="A40" s="6">
        <f t="shared" si="0"/>
        <v>38</v>
      </c>
      <c r="B40" s="7" t="s">
        <v>200</v>
      </c>
      <c r="C40" s="6" t="s">
        <v>9</v>
      </c>
      <c r="D40" s="8">
        <v>977.08</v>
      </c>
      <c r="E40" s="9" t="s">
        <v>7</v>
      </c>
      <c r="F40" s="9">
        <v>0</v>
      </c>
      <c r="G40" s="10">
        <v>62.74</v>
      </c>
      <c r="H40" s="10">
        <v>977.08</v>
      </c>
      <c r="I40" s="11" t="s">
        <v>7</v>
      </c>
      <c r="J40" s="11">
        <v>0</v>
      </c>
      <c r="K40" s="18" t="s">
        <v>7</v>
      </c>
      <c r="L40" s="18">
        <v>0</v>
      </c>
    </row>
    <row r="41" spans="1:12" ht="15" thickBot="1" x14ac:dyDescent="0.35">
      <c r="A41" s="6">
        <f t="shared" si="0"/>
        <v>39</v>
      </c>
      <c r="B41" s="7" t="s">
        <v>39</v>
      </c>
      <c r="C41" s="6" t="s">
        <v>17</v>
      </c>
      <c r="D41" s="8">
        <v>971.6</v>
      </c>
      <c r="E41" s="9" t="s">
        <v>7</v>
      </c>
      <c r="F41" s="9">
        <v>0</v>
      </c>
      <c r="G41" s="10" t="s">
        <v>7</v>
      </c>
      <c r="H41" s="10">
        <v>0</v>
      </c>
      <c r="I41" s="11">
        <v>62.86</v>
      </c>
      <c r="J41" s="11">
        <v>971.6</v>
      </c>
      <c r="K41" s="18" t="s">
        <v>7</v>
      </c>
      <c r="L41" s="18">
        <v>0</v>
      </c>
    </row>
    <row r="42" spans="1:12" ht="15" thickBot="1" x14ac:dyDescent="0.35">
      <c r="A42" s="6">
        <f t="shared" si="0"/>
        <v>40</v>
      </c>
      <c r="B42" s="7" t="s">
        <v>245</v>
      </c>
      <c r="C42" s="6" t="s">
        <v>26</v>
      </c>
      <c r="D42" s="8">
        <v>963.54</v>
      </c>
      <c r="E42" s="9" t="s">
        <v>7</v>
      </c>
      <c r="F42" s="9">
        <v>0</v>
      </c>
      <c r="G42" s="10" t="s">
        <v>7</v>
      </c>
      <c r="H42" s="10">
        <v>0</v>
      </c>
      <c r="I42" s="11" t="s">
        <v>7</v>
      </c>
      <c r="J42" s="11">
        <v>0</v>
      </c>
      <c r="K42" s="18">
        <v>64.38</v>
      </c>
      <c r="L42" s="18">
        <v>963.54</v>
      </c>
    </row>
    <row r="43" spans="1:12" ht="15" thickBot="1" x14ac:dyDescent="0.35">
      <c r="A43" s="6">
        <f t="shared" si="0"/>
        <v>41</v>
      </c>
      <c r="B43" s="7" t="s">
        <v>366</v>
      </c>
      <c r="C43" s="6" t="s">
        <v>56</v>
      </c>
      <c r="D43" s="8">
        <v>962.47</v>
      </c>
      <c r="E43" s="9" t="s">
        <v>7</v>
      </c>
      <c r="F43" s="9">
        <v>0</v>
      </c>
      <c r="G43" s="10" t="s">
        <v>7</v>
      </c>
      <c r="H43" s="10">
        <v>0</v>
      </c>
      <c r="I43" s="11" t="s">
        <v>7</v>
      </c>
      <c r="J43" s="11">
        <v>0</v>
      </c>
      <c r="K43" s="18">
        <v>64.53</v>
      </c>
      <c r="L43" s="18">
        <v>962.47</v>
      </c>
    </row>
    <row r="44" spans="1:12" ht="15" thickBot="1" x14ac:dyDescent="0.35">
      <c r="A44" s="6">
        <f t="shared" si="0"/>
        <v>42</v>
      </c>
      <c r="B44" s="7" t="s">
        <v>293</v>
      </c>
      <c r="C44" s="6" t="s">
        <v>41</v>
      </c>
      <c r="D44" s="8">
        <v>949.18</v>
      </c>
      <c r="E44" s="9" t="s">
        <v>7</v>
      </c>
      <c r="F44" s="9">
        <v>0</v>
      </c>
      <c r="G44" s="10" t="s">
        <v>7</v>
      </c>
      <c r="H44" s="10">
        <v>0</v>
      </c>
      <c r="I44" s="11" t="s">
        <v>7</v>
      </c>
      <c r="J44" s="11">
        <v>0</v>
      </c>
      <c r="K44" s="18">
        <v>66.400000000000006</v>
      </c>
      <c r="L44" s="18">
        <v>949.18</v>
      </c>
    </row>
    <row r="45" spans="1:12" ht="15" thickBot="1" x14ac:dyDescent="0.35">
      <c r="A45" s="6">
        <f t="shared" si="0"/>
        <v>43</v>
      </c>
      <c r="B45" s="7" t="s">
        <v>94</v>
      </c>
      <c r="C45" s="6" t="s">
        <v>56</v>
      </c>
      <c r="D45" s="8">
        <v>949.13</v>
      </c>
      <c r="E45" s="9" t="s">
        <v>7</v>
      </c>
      <c r="F45" s="9">
        <v>0</v>
      </c>
      <c r="G45" s="10" t="s">
        <v>7</v>
      </c>
      <c r="H45" s="10">
        <v>0</v>
      </c>
      <c r="I45" s="11" t="s">
        <v>7</v>
      </c>
      <c r="J45" s="11">
        <v>0</v>
      </c>
      <c r="K45" s="18">
        <v>66.41</v>
      </c>
      <c r="L45" s="18">
        <v>949.13</v>
      </c>
    </row>
    <row r="46" spans="1:12" ht="15" thickBot="1" x14ac:dyDescent="0.35">
      <c r="A46" s="6">
        <f t="shared" si="0"/>
        <v>44</v>
      </c>
      <c r="B46" s="7" t="s">
        <v>377</v>
      </c>
      <c r="C46" s="6" t="s">
        <v>17</v>
      </c>
      <c r="D46" s="8">
        <v>947.36</v>
      </c>
      <c r="E46" s="9" t="s">
        <v>7</v>
      </c>
      <c r="F46" s="9">
        <v>0</v>
      </c>
      <c r="G46" s="10" t="s">
        <v>7</v>
      </c>
      <c r="H46" s="10">
        <v>0</v>
      </c>
      <c r="I46" s="11">
        <v>66.28</v>
      </c>
      <c r="J46" s="11">
        <v>947.36</v>
      </c>
      <c r="K46" s="18" t="s">
        <v>7</v>
      </c>
      <c r="L46" s="18">
        <v>0</v>
      </c>
    </row>
    <row r="47" spans="1:12" ht="15" thickBot="1" x14ac:dyDescent="0.35">
      <c r="A47" s="6">
        <f t="shared" si="0"/>
        <v>45</v>
      </c>
      <c r="B47" s="7" t="s">
        <v>54</v>
      </c>
      <c r="C47" s="6" t="s">
        <v>28</v>
      </c>
      <c r="D47" s="8">
        <v>946.82</v>
      </c>
      <c r="E47" s="9">
        <v>70.38</v>
      </c>
      <c r="F47" s="9">
        <v>946.82</v>
      </c>
      <c r="G47" s="10" t="s">
        <v>7</v>
      </c>
      <c r="H47" s="10">
        <v>0</v>
      </c>
      <c r="I47" s="11" t="s">
        <v>7</v>
      </c>
      <c r="J47" s="11">
        <v>0</v>
      </c>
      <c r="K47" s="18" t="s">
        <v>7</v>
      </c>
      <c r="L47" s="18">
        <v>0</v>
      </c>
    </row>
    <row r="48" spans="1:12" ht="15" thickBot="1" x14ac:dyDescent="0.35">
      <c r="A48" s="6">
        <f t="shared" si="0"/>
        <v>46</v>
      </c>
      <c r="B48" s="7" t="s">
        <v>367</v>
      </c>
      <c r="C48" s="6" t="s">
        <v>26</v>
      </c>
      <c r="D48" s="8">
        <v>945.72</v>
      </c>
      <c r="E48" s="9" t="s">
        <v>7</v>
      </c>
      <c r="F48" s="9">
        <v>0</v>
      </c>
      <c r="G48" s="10" t="s">
        <v>7</v>
      </c>
      <c r="H48" s="10">
        <v>0</v>
      </c>
      <c r="I48" s="11" t="s">
        <v>7</v>
      </c>
      <c r="J48" s="11">
        <v>0</v>
      </c>
      <c r="K48" s="18">
        <v>66.89</v>
      </c>
      <c r="L48" s="18">
        <v>945.72</v>
      </c>
    </row>
    <row r="49" spans="1:12" ht="15" thickBot="1" x14ac:dyDescent="0.35">
      <c r="A49" s="6">
        <f t="shared" si="0"/>
        <v>47</v>
      </c>
      <c r="B49" s="7" t="s">
        <v>341</v>
      </c>
      <c r="C49" s="6" t="s">
        <v>17</v>
      </c>
      <c r="D49" s="8">
        <v>940.38</v>
      </c>
      <c r="E49" s="9" t="s">
        <v>7</v>
      </c>
      <c r="F49" s="9">
        <v>0</v>
      </c>
      <c r="G49" s="10" t="s">
        <v>7</v>
      </c>
      <c r="H49" s="10">
        <v>0</v>
      </c>
      <c r="I49" s="11">
        <v>67.27</v>
      </c>
      <c r="J49" s="11">
        <v>940.38</v>
      </c>
      <c r="K49" s="18" t="s">
        <v>7</v>
      </c>
      <c r="L49" s="18">
        <v>0</v>
      </c>
    </row>
    <row r="50" spans="1:12" ht="15" thickBot="1" x14ac:dyDescent="0.35">
      <c r="A50" s="6">
        <f t="shared" si="0"/>
        <v>48</v>
      </c>
      <c r="B50" s="7" t="s">
        <v>355</v>
      </c>
      <c r="C50" s="6" t="s">
        <v>310</v>
      </c>
      <c r="D50" s="8">
        <v>938.21</v>
      </c>
      <c r="E50" s="9" t="s">
        <v>7</v>
      </c>
      <c r="F50" s="9">
        <v>0</v>
      </c>
      <c r="G50" s="10">
        <v>68.2</v>
      </c>
      <c r="H50" s="10">
        <v>938.21</v>
      </c>
      <c r="I50" s="11" t="s">
        <v>7</v>
      </c>
      <c r="J50" s="11">
        <v>0</v>
      </c>
      <c r="K50" s="18" t="s">
        <v>7</v>
      </c>
      <c r="L50" s="18">
        <v>0</v>
      </c>
    </row>
    <row r="51" spans="1:12" ht="15" thickBot="1" x14ac:dyDescent="0.35">
      <c r="A51" s="6">
        <f t="shared" si="0"/>
        <v>49</v>
      </c>
      <c r="B51" s="7" t="s">
        <v>266</v>
      </c>
      <c r="C51" s="6" t="s">
        <v>15</v>
      </c>
      <c r="D51" s="8">
        <v>937.07</v>
      </c>
      <c r="E51" s="9" t="s">
        <v>7</v>
      </c>
      <c r="F51" s="9">
        <v>0</v>
      </c>
      <c r="G51" s="10" t="s">
        <v>7</v>
      </c>
      <c r="H51" s="10">
        <v>0</v>
      </c>
      <c r="I51" s="11" t="s">
        <v>7</v>
      </c>
      <c r="J51" s="11">
        <v>0</v>
      </c>
      <c r="K51" s="18">
        <v>68.099999999999994</v>
      </c>
      <c r="L51" s="18">
        <v>937.07</v>
      </c>
    </row>
    <row r="52" spans="1:12" ht="15" thickBot="1" x14ac:dyDescent="0.35">
      <c r="A52" s="6">
        <f t="shared" si="0"/>
        <v>50</v>
      </c>
      <c r="B52" s="7" t="s">
        <v>381</v>
      </c>
      <c r="C52" s="6" t="s">
        <v>9</v>
      </c>
      <c r="D52" s="8">
        <v>933.37</v>
      </c>
      <c r="E52" s="9" t="s">
        <v>7</v>
      </c>
      <c r="F52" s="9">
        <v>0</v>
      </c>
      <c r="G52" s="10">
        <v>68.88</v>
      </c>
      <c r="H52" s="10">
        <v>933.37</v>
      </c>
      <c r="I52" s="11" t="s">
        <v>7</v>
      </c>
      <c r="J52" s="11">
        <v>0</v>
      </c>
      <c r="K52" s="18" t="s">
        <v>7</v>
      </c>
      <c r="L52" s="18">
        <v>0</v>
      </c>
    </row>
    <row r="53" spans="1:12" ht="15" thickBot="1" x14ac:dyDescent="0.35">
      <c r="A53" s="6">
        <f t="shared" si="0"/>
        <v>51</v>
      </c>
      <c r="B53" s="7" t="s">
        <v>204</v>
      </c>
      <c r="C53" s="6" t="s">
        <v>26</v>
      </c>
      <c r="D53" s="8">
        <v>931.07</v>
      </c>
      <c r="E53" s="9" t="s">
        <v>7</v>
      </c>
      <c r="F53" s="9">
        <v>0</v>
      </c>
      <c r="G53" s="10" t="s">
        <v>7</v>
      </c>
      <c r="H53" s="10">
        <v>0</v>
      </c>
      <c r="I53" s="11" t="s">
        <v>7</v>
      </c>
      <c r="J53" s="11">
        <v>0</v>
      </c>
      <c r="K53" s="18">
        <v>68.95</v>
      </c>
      <c r="L53" s="18">
        <v>931.07</v>
      </c>
    </row>
    <row r="54" spans="1:12" ht="15" thickBot="1" x14ac:dyDescent="0.35">
      <c r="A54" s="6">
        <f t="shared" si="0"/>
        <v>52</v>
      </c>
      <c r="B54" s="7" t="s">
        <v>333</v>
      </c>
      <c r="C54" s="6" t="s">
        <v>76</v>
      </c>
      <c r="D54" s="8">
        <v>923.83</v>
      </c>
      <c r="E54" s="9" t="s">
        <v>7</v>
      </c>
      <c r="F54" s="9">
        <v>0</v>
      </c>
      <c r="G54" s="10">
        <v>70.22</v>
      </c>
      <c r="H54" s="10">
        <v>923.83</v>
      </c>
      <c r="I54" s="11" t="s">
        <v>7</v>
      </c>
      <c r="J54" s="11">
        <v>0</v>
      </c>
      <c r="K54" s="18" t="s">
        <v>7</v>
      </c>
      <c r="L54" s="18">
        <v>0</v>
      </c>
    </row>
    <row r="55" spans="1:12" ht="15" thickBot="1" x14ac:dyDescent="0.35">
      <c r="A55" s="6">
        <f t="shared" si="0"/>
        <v>53</v>
      </c>
      <c r="B55" s="7" t="s">
        <v>272</v>
      </c>
      <c r="C55" s="6" t="s">
        <v>15</v>
      </c>
      <c r="D55" s="8">
        <v>909.17</v>
      </c>
      <c r="E55" s="9" t="s">
        <v>7</v>
      </c>
      <c r="F55" s="9">
        <v>0</v>
      </c>
      <c r="G55" s="10">
        <v>72.28</v>
      </c>
      <c r="H55" s="10">
        <v>909.17</v>
      </c>
      <c r="I55" s="11" t="s">
        <v>7</v>
      </c>
      <c r="J55" s="11">
        <v>0</v>
      </c>
      <c r="K55" s="18" t="s">
        <v>7</v>
      </c>
      <c r="L55" s="18">
        <v>0</v>
      </c>
    </row>
    <row r="56" spans="1:12" ht="15" thickBot="1" x14ac:dyDescent="0.35">
      <c r="A56" s="6">
        <f t="shared" si="0"/>
        <v>54</v>
      </c>
      <c r="B56" s="7" t="s">
        <v>385</v>
      </c>
      <c r="C56" s="6" t="s">
        <v>17</v>
      </c>
      <c r="D56" s="8">
        <v>889.99</v>
      </c>
      <c r="E56" s="9">
        <v>78.16</v>
      </c>
      <c r="F56" s="9">
        <v>889.99</v>
      </c>
      <c r="G56" s="10" t="s">
        <v>7</v>
      </c>
      <c r="H56" s="10">
        <v>0</v>
      </c>
      <c r="I56" s="11" t="s">
        <v>7</v>
      </c>
      <c r="J56" s="11">
        <v>0</v>
      </c>
      <c r="K56" s="18" t="s">
        <v>7</v>
      </c>
      <c r="L56" s="18">
        <v>0</v>
      </c>
    </row>
    <row r="57" spans="1:12" ht="15" thickBot="1" x14ac:dyDescent="0.35">
      <c r="A57" s="6">
        <f t="shared" si="0"/>
        <v>55</v>
      </c>
      <c r="B57" s="7" t="s">
        <v>207</v>
      </c>
      <c r="C57" s="6" t="s">
        <v>76</v>
      </c>
      <c r="D57" s="8">
        <v>883.83</v>
      </c>
      <c r="E57" s="9" t="s">
        <v>7</v>
      </c>
      <c r="F57" s="9">
        <v>0</v>
      </c>
      <c r="G57" s="10">
        <v>75.84</v>
      </c>
      <c r="H57" s="10">
        <v>883.83</v>
      </c>
      <c r="I57" s="11" t="s">
        <v>7</v>
      </c>
      <c r="J57" s="11">
        <v>0</v>
      </c>
      <c r="K57" s="18" t="s">
        <v>7</v>
      </c>
      <c r="L57" s="18">
        <v>0</v>
      </c>
    </row>
    <row r="58" spans="1:12" ht="15" thickBot="1" x14ac:dyDescent="0.35">
      <c r="A58" s="6">
        <f t="shared" si="0"/>
        <v>56</v>
      </c>
      <c r="B58" s="7" t="s">
        <v>101</v>
      </c>
      <c r="C58" s="6" t="s">
        <v>56</v>
      </c>
      <c r="D58" s="8">
        <v>881.78</v>
      </c>
      <c r="E58" s="9" t="s">
        <v>7</v>
      </c>
      <c r="F58" s="9">
        <v>0</v>
      </c>
      <c r="G58" s="10" t="s">
        <v>7</v>
      </c>
      <c r="H58" s="10">
        <v>0</v>
      </c>
      <c r="I58" s="11" t="s">
        <v>7</v>
      </c>
      <c r="J58" s="11">
        <v>0</v>
      </c>
      <c r="K58" s="18">
        <v>75.89</v>
      </c>
      <c r="L58" s="18">
        <v>881.78</v>
      </c>
    </row>
    <row r="59" spans="1:12" ht="15" thickBot="1" x14ac:dyDescent="0.35">
      <c r="A59" s="6">
        <f t="shared" si="0"/>
        <v>57</v>
      </c>
      <c r="B59" s="7" t="s">
        <v>368</v>
      </c>
      <c r="C59" s="6" t="s">
        <v>15</v>
      </c>
      <c r="D59" s="8">
        <v>835.64</v>
      </c>
      <c r="E59" s="9" t="s">
        <v>7</v>
      </c>
      <c r="F59" s="9">
        <v>0</v>
      </c>
      <c r="G59" s="10" t="s">
        <v>7</v>
      </c>
      <c r="H59" s="10">
        <v>0</v>
      </c>
      <c r="I59" s="11" t="s">
        <v>7</v>
      </c>
      <c r="J59" s="11">
        <v>0</v>
      </c>
      <c r="K59" s="18">
        <v>82.38</v>
      </c>
      <c r="L59" s="18">
        <v>835.64</v>
      </c>
    </row>
    <row r="60" spans="1:12" ht="15" thickBot="1" x14ac:dyDescent="0.35">
      <c r="A60" s="6">
        <f t="shared" si="0"/>
        <v>58</v>
      </c>
      <c r="B60" s="7" t="s">
        <v>356</v>
      </c>
      <c r="C60" s="6" t="s">
        <v>310</v>
      </c>
      <c r="D60" s="8">
        <v>806.62</v>
      </c>
      <c r="E60" s="9">
        <v>89.57</v>
      </c>
      <c r="F60" s="9">
        <v>806.62</v>
      </c>
      <c r="G60" s="10" t="s">
        <v>7</v>
      </c>
      <c r="H60" s="10">
        <v>0</v>
      </c>
      <c r="I60" s="11" t="s">
        <v>7</v>
      </c>
      <c r="J60" s="11">
        <v>0</v>
      </c>
      <c r="K60" s="18" t="s">
        <v>7</v>
      </c>
      <c r="L60" s="18">
        <v>0</v>
      </c>
    </row>
    <row r="61" spans="1:12" ht="15" thickBot="1" x14ac:dyDescent="0.35">
      <c r="A61" s="6">
        <f t="shared" si="0"/>
        <v>59</v>
      </c>
      <c r="B61" s="7" t="s">
        <v>386</v>
      </c>
      <c r="C61" s="6" t="s">
        <v>28</v>
      </c>
      <c r="D61" s="8">
        <v>785.27</v>
      </c>
      <c r="E61" s="9">
        <v>92.5</v>
      </c>
      <c r="F61" s="9">
        <v>785.27</v>
      </c>
      <c r="G61" s="10" t="s">
        <v>7</v>
      </c>
      <c r="H61" s="10">
        <v>0</v>
      </c>
      <c r="I61" s="11" t="s">
        <v>7</v>
      </c>
      <c r="J61" s="11">
        <v>0</v>
      </c>
      <c r="K61" s="18" t="s">
        <v>7</v>
      </c>
      <c r="L61" s="18">
        <v>0</v>
      </c>
    </row>
    <row r="62" spans="1:12" ht="15" thickBot="1" x14ac:dyDescent="0.35">
      <c r="A62" s="6">
        <f t="shared" si="0"/>
        <v>60</v>
      </c>
      <c r="B62" s="7" t="s">
        <v>298</v>
      </c>
      <c r="C62" s="6" t="s">
        <v>9</v>
      </c>
      <c r="D62" s="8">
        <v>763.95</v>
      </c>
      <c r="E62" s="9" t="s">
        <v>7</v>
      </c>
      <c r="F62" s="9">
        <v>0</v>
      </c>
      <c r="G62" s="10">
        <v>92.68</v>
      </c>
      <c r="H62" s="10">
        <v>763.95</v>
      </c>
      <c r="I62" s="11" t="s">
        <v>7</v>
      </c>
      <c r="J62" s="11">
        <v>0</v>
      </c>
      <c r="K62" s="18" t="s">
        <v>7</v>
      </c>
      <c r="L62" s="18">
        <v>0</v>
      </c>
    </row>
    <row r="63" spans="1:12" ht="15" thickBot="1" x14ac:dyDescent="0.35">
      <c r="A63" s="6">
        <f t="shared" si="0"/>
        <v>61</v>
      </c>
      <c r="B63" s="7" t="s">
        <v>303</v>
      </c>
      <c r="C63" s="6" t="s">
        <v>9</v>
      </c>
      <c r="D63" s="8">
        <v>748.15</v>
      </c>
      <c r="E63" s="9" t="s">
        <v>7</v>
      </c>
      <c r="F63" s="9">
        <v>0</v>
      </c>
      <c r="G63" s="10">
        <v>94.9</v>
      </c>
      <c r="H63" s="10">
        <v>748.15</v>
      </c>
      <c r="I63" s="11" t="s">
        <v>7</v>
      </c>
      <c r="J63" s="11">
        <v>0</v>
      </c>
      <c r="K63" s="18" t="s">
        <v>7</v>
      </c>
      <c r="L63" s="18">
        <v>0</v>
      </c>
    </row>
    <row r="64" spans="1:12" ht="15" thickBot="1" x14ac:dyDescent="0.35">
      <c r="A64" s="6">
        <f t="shared" si="0"/>
        <v>62</v>
      </c>
      <c r="B64" s="7" t="s">
        <v>185</v>
      </c>
      <c r="C64" s="6" t="s">
        <v>28</v>
      </c>
      <c r="D64" s="8">
        <v>712.78</v>
      </c>
      <c r="E64" s="9">
        <v>102.42</v>
      </c>
      <c r="F64" s="9">
        <v>712.78</v>
      </c>
      <c r="G64" s="10" t="s">
        <v>7</v>
      </c>
      <c r="H64" s="10">
        <v>0</v>
      </c>
      <c r="I64" s="11" t="s">
        <v>7</v>
      </c>
      <c r="J64" s="11">
        <v>0</v>
      </c>
      <c r="K64" s="18" t="s">
        <v>7</v>
      </c>
      <c r="L64" s="18">
        <v>0</v>
      </c>
    </row>
    <row r="65" spans="1:12" ht="15" thickBot="1" x14ac:dyDescent="0.35">
      <c r="A65" s="6">
        <f t="shared" si="0"/>
        <v>63</v>
      </c>
      <c r="B65" s="7" t="s">
        <v>369</v>
      </c>
      <c r="C65" s="6" t="s">
        <v>15</v>
      </c>
      <c r="D65" s="8">
        <v>709.57</v>
      </c>
      <c r="E65" s="9" t="s">
        <v>7</v>
      </c>
      <c r="F65" s="9">
        <v>0</v>
      </c>
      <c r="G65" s="10">
        <v>100.32</v>
      </c>
      <c r="H65" s="10">
        <v>709.57</v>
      </c>
      <c r="I65" s="11" t="s">
        <v>7</v>
      </c>
      <c r="J65" s="11">
        <v>0</v>
      </c>
      <c r="K65" s="18" t="s">
        <v>7</v>
      </c>
      <c r="L65" s="18">
        <v>0</v>
      </c>
    </row>
    <row r="66" spans="1:12" ht="15" thickBot="1" x14ac:dyDescent="0.35">
      <c r="A66" s="6">
        <f t="shared" si="0"/>
        <v>64</v>
      </c>
      <c r="B66" s="7" t="s">
        <v>370</v>
      </c>
      <c r="C66" s="6" t="s">
        <v>26</v>
      </c>
      <c r="D66" s="8">
        <v>706.23</v>
      </c>
      <c r="E66" s="9" t="s">
        <v>7</v>
      </c>
      <c r="F66" s="9">
        <v>0</v>
      </c>
      <c r="G66" s="10" t="s">
        <v>7</v>
      </c>
      <c r="H66" s="10">
        <v>0</v>
      </c>
      <c r="I66" s="11" t="s">
        <v>7</v>
      </c>
      <c r="J66" s="11">
        <v>0</v>
      </c>
      <c r="K66" s="18">
        <v>100.6</v>
      </c>
      <c r="L66" s="18">
        <v>706.23</v>
      </c>
    </row>
    <row r="67" spans="1:12" ht="15" thickBot="1" x14ac:dyDescent="0.35">
      <c r="A67" s="6">
        <f t="shared" si="0"/>
        <v>65</v>
      </c>
      <c r="B67" s="7" t="s">
        <v>29</v>
      </c>
      <c r="C67" s="6" t="s">
        <v>26</v>
      </c>
      <c r="D67" s="8">
        <v>681.77</v>
      </c>
      <c r="E67" s="9" t="s">
        <v>7</v>
      </c>
      <c r="F67" s="9">
        <v>0</v>
      </c>
      <c r="G67" s="10" t="s">
        <v>7</v>
      </c>
      <c r="H67" s="10">
        <v>0</v>
      </c>
      <c r="I67" s="11" t="s">
        <v>7</v>
      </c>
      <c r="J67" s="11">
        <v>0</v>
      </c>
      <c r="K67" s="18">
        <v>104.04</v>
      </c>
      <c r="L67" s="18">
        <v>681.77</v>
      </c>
    </row>
    <row r="68" spans="1:12" ht="15" thickBot="1" x14ac:dyDescent="0.35">
      <c r="A68" s="6">
        <f t="shared" si="0"/>
        <v>66</v>
      </c>
      <c r="B68" s="7" t="s">
        <v>371</v>
      </c>
      <c r="C68" s="6" t="s">
        <v>56</v>
      </c>
      <c r="D68" s="8">
        <v>658.32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  <c r="K68" s="18">
        <v>107.34</v>
      </c>
      <c r="L68" s="18">
        <v>658.32</v>
      </c>
    </row>
    <row r="69" spans="1:12" ht="15" thickBot="1" x14ac:dyDescent="0.35">
      <c r="A69" s="6">
        <f t="shared" si="0"/>
        <v>67</v>
      </c>
      <c r="B69" s="7" t="s">
        <v>40</v>
      </c>
      <c r="C69" s="6" t="s">
        <v>41</v>
      </c>
      <c r="D69" s="8">
        <v>655.20000000000005</v>
      </c>
      <c r="E69" s="9" t="s">
        <v>7</v>
      </c>
      <c r="F69" s="9">
        <v>0</v>
      </c>
      <c r="G69" s="10" t="s">
        <v>7</v>
      </c>
      <c r="H69" s="10">
        <v>0</v>
      </c>
      <c r="I69" s="11" t="s">
        <v>7</v>
      </c>
      <c r="J69" s="11">
        <v>0</v>
      </c>
      <c r="K69" s="18">
        <v>107.78</v>
      </c>
      <c r="L69" s="18">
        <v>655.20000000000005</v>
      </c>
    </row>
    <row r="70" spans="1:12" ht="15" thickBot="1" x14ac:dyDescent="0.35">
      <c r="A70" s="6">
        <f t="shared" ref="A70:A88" si="1">A69+1</f>
        <v>68</v>
      </c>
      <c r="B70" s="7" t="s">
        <v>372</v>
      </c>
      <c r="C70" s="6" t="s">
        <v>41</v>
      </c>
      <c r="D70" s="8">
        <v>646.66999999999996</v>
      </c>
      <c r="E70" s="9" t="s">
        <v>7</v>
      </c>
      <c r="F70" s="9">
        <v>0</v>
      </c>
      <c r="G70" s="10" t="s">
        <v>7</v>
      </c>
      <c r="H70" s="10">
        <v>0</v>
      </c>
      <c r="I70" s="11" t="s">
        <v>7</v>
      </c>
      <c r="J70" s="11">
        <v>0</v>
      </c>
      <c r="K70" s="18">
        <v>108.98</v>
      </c>
      <c r="L70" s="18">
        <v>646.66999999999996</v>
      </c>
    </row>
    <row r="71" spans="1:12" ht="15" thickBot="1" x14ac:dyDescent="0.35">
      <c r="A71" s="6">
        <f t="shared" si="1"/>
        <v>69</v>
      </c>
      <c r="B71" s="7" t="s">
        <v>39</v>
      </c>
      <c r="C71" s="6" t="s">
        <v>17</v>
      </c>
      <c r="D71" s="8">
        <v>580.72</v>
      </c>
      <c r="E71" s="9" t="s">
        <v>7</v>
      </c>
      <c r="F71" s="9">
        <v>0</v>
      </c>
      <c r="G71" s="10">
        <v>118.42</v>
      </c>
      <c r="H71" s="10">
        <v>580.72</v>
      </c>
      <c r="I71" s="11" t="s">
        <v>7</v>
      </c>
      <c r="J71" s="11">
        <v>0</v>
      </c>
      <c r="K71" s="18" t="s">
        <v>7</v>
      </c>
      <c r="L71" s="18">
        <v>0</v>
      </c>
    </row>
    <row r="72" spans="1:12" ht="15" thickBot="1" x14ac:dyDescent="0.35">
      <c r="A72" s="6">
        <f t="shared" si="1"/>
        <v>70</v>
      </c>
      <c r="B72" s="7" t="s">
        <v>380</v>
      </c>
      <c r="C72" s="6" t="s">
        <v>28</v>
      </c>
      <c r="D72" s="8">
        <v>567.28</v>
      </c>
      <c r="E72" s="9">
        <v>122.34</v>
      </c>
      <c r="F72" s="9">
        <v>567.28</v>
      </c>
      <c r="G72" s="10" t="s">
        <v>7</v>
      </c>
      <c r="H72" s="10">
        <v>0</v>
      </c>
      <c r="I72" s="11" t="s">
        <v>7</v>
      </c>
      <c r="J72" s="11">
        <v>0</v>
      </c>
      <c r="K72" s="18" t="s">
        <v>7</v>
      </c>
      <c r="L72" s="18">
        <v>0</v>
      </c>
    </row>
    <row r="73" spans="1:12" ht="15" thickBot="1" x14ac:dyDescent="0.35">
      <c r="A73" s="6">
        <f t="shared" si="1"/>
        <v>71</v>
      </c>
      <c r="B73" s="7" t="s">
        <v>277</v>
      </c>
      <c r="C73" s="6" t="s">
        <v>17</v>
      </c>
      <c r="D73" s="8">
        <v>544.98</v>
      </c>
      <c r="E73" s="9" t="s">
        <v>7</v>
      </c>
      <c r="F73" s="9">
        <v>0</v>
      </c>
      <c r="G73" s="10" t="s">
        <v>7</v>
      </c>
      <c r="H73" s="10">
        <v>0</v>
      </c>
      <c r="I73" s="11">
        <v>123.08</v>
      </c>
      <c r="J73" s="11">
        <v>544.98</v>
      </c>
      <c r="K73" s="18" t="s">
        <v>7</v>
      </c>
      <c r="L73" s="18">
        <v>0</v>
      </c>
    </row>
    <row r="74" spans="1:12" ht="15" thickBot="1" x14ac:dyDescent="0.35">
      <c r="A74" s="6">
        <f t="shared" si="1"/>
        <v>72</v>
      </c>
      <c r="B74" s="7" t="s">
        <v>373</v>
      </c>
      <c r="C74" s="6" t="s">
        <v>17</v>
      </c>
      <c r="D74" s="8">
        <v>520.91</v>
      </c>
      <c r="E74" s="9" t="s">
        <v>7</v>
      </c>
      <c r="F74" s="9">
        <v>0</v>
      </c>
      <c r="G74" s="10" t="s">
        <v>7</v>
      </c>
      <c r="H74" s="10">
        <v>0</v>
      </c>
      <c r="I74" s="11">
        <v>126.47</v>
      </c>
      <c r="J74" s="11">
        <v>520.91</v>
      </c>
      <c r="K74" s="18" t="s">
        <v>7</v>
      </c>
      <c r="L74" s="18">
        <v>0</v>
      </c>
    </row>
    <row r="75" spans="1:12" ht="15" thickBot="1" x14ac:dyDescent="0.35">
      <c r="A75" s="6">
        <f t="shared" si="1"/>
        <v>73</v>
      </c>
      <c r="B75" s="7" t="s">
        <v>384</v>
      </c>
      <c r="C75" s="6" t="s">
        <v>58</v>
      </c>
      <c r="D75" s="8">
        <v>501.8</v>
      </c>
      <c r="E75" s="9">
        <v>131.30000000000001</v>
      </c>
      <c r="F75" s="9">
        <v>501.8</v>
      </c>
      <c r="G75" s="10" t="s">
        <v>7</v>
      </c>
      <c r="H75" s="10">
        <v>0</v>
      </c>
      <c r="I75" s="11" t="s">
        <v>7</v>
      </c>
      <c r="J75" s="11">
        <v>0</v>
      </c>
      <c r="K75" s="18" t="s">
        <v>7</v>
      </c>
      <c r="L75" s="18">
        <v>0</v>
      </c>
    </row>
    <row r="76" spans="1:12" ht="15" thickBot="1" x14ac:dyDescent="0.35">
      <c r="A76" s="6">
        <f t="shared" si="1"/>
        <v>74</v>
      </c>
      <c r="B76" s="7" t="s">
        <v>84</v>
      </c>
      <c r="C76" s="6" t="s">
        <v>15</v>
      </c>
      <c r="D76" s="8">
        <v>471.55</v>
      </c>
      <c r="E76" s="9" t="s">
        <v>7</v>
      </c>
      <c r="F76" s="9">
        <v>0</v>
      </c>
      <c r="G76" s="10" t="s">
        <v>7</v>
      </c>
      <c r="H76" s="10">
        <v>0</v>
      </c>
      <c r="I76" s="11" t="s">
        <v>7</v>
      </c>
      <c r="J76" s="11">
        <v>0</v>
      </c>
      <c r="K76" s="18">
        <v>133.63</v>
      </c>
      <c r="L76" s="18">
        <v>471.55</v>
      </c>
    </row>
    <row r="77" spans="1:12" ht="15" thickBot="1" x14ac:dyDescent="0.35">
      <c r="A77" s="6">
        <f t="shared" si="1"/>
        <v>75</v>
      </c>
      <c r="B77" s="7" t="s">
        <v>331</v>
      </c>
      <c r="C77" s="6" t="s">
        <v>56</v>
      </c>
      <c r="D77" s="8">
        <v>400.84</v>
      </c>
      <c r="E77" s="9" t="s">
        <v>7</v>
      </c>
      <c r="F77" s="9">
        <v>0</v>
      </c>
      <c r="G77" s="10" t="s">
        <v>7</v>
      </c>
      <c r="H77" s="10">
        <v>0</v>
      </c>
      <c r="I77" s="11" t="s">
        <v>7</v>
      </c>
      <c r="J77" s="11">
        <v>0</v>
      </c>
      <c r="K77" s="18">
        <v>143.58000000000001</v>
      </c>
      <c r="L77" s="18">
        <v>400.84</v>
      </c>
    </row>
    <row r="78" spans="1:12" ht="15" thickBot="1" x14ac:dyDescent="0.35">
      <c r="A78" s="6">
        <f t="shared" si="1"/>
        <v>76</v>
      </c>
      <c r="B78" s="7" t="s">
        <v>378</v>
      </c>
      <c r="C78" s="6" t="s">
        <v>28</v>
      </c>
      <c r="D78" s="8">
        <v>321.11</v>
      </c>
      <c r="E78" s="9">
        <v>156.04</v>
      </c>
      <c r="F78" s="9">
        <v>321.11</v>
      </c>
      <c r="G78" s="10" t="s">
        <v>7</v>
      </c>
      <c r="H78" s="10">
        <v>0</v>
      </c>
      <c r="I78" s="11" t="s">
        <v>7</v>
      </c>
      <c r="J78" s="11">
        <v>0</v>
      </c>
      <c r="K78" s="18" t="s">
        <v>7</v>
      </c>
      <c r="L78" s="18">
        <v>0</v>
      </c>
    </row>
    <row r="79" spans="1:12" ht="15" thickBot="1" x14ac:dyDescent="0.35">
      <c r="A79" s="6">
        <f t="shared" si="1"/>
        <v>77</v>
      </c>
      <c r="B79" s="7" t="s">
        <v>374</v>
      </c>
      <c r="C79" s="6" t="s">
        <v>76</v>
      </c>
      <c r="D79" s="8">
        <v>305.10000000000002</v>
      </c>
      <c r="E79" s="9" t="s">
        <v>7</v>
      </c>
      <c r="F79" s="9">
        <v>0</v>
      </c>
      <c r="G79" s="10">
        <v>157.13999999999999</v>
      </c>
      <c r="H79" s="10">
        <v>305.10000000000002</v>
      </c>
      <c r="I79" s="11" t="s">
        <v>7</v>
      </c>
      <c r="J79" s="11">
        <v>0</v>
      </c>
      <c r="K79" s="18" t="s">
        <v>7</v>
      </c>
      <c r="L79" s="18">
        <v>0</v>
      </c>
    </row>
    <row r="80" spans="1:12" ht="15" thickBot="1" x14ac:dyDescent="0.35">
      <c r="A80" s="6">
        <f t="shared" si="1"/>
        <v>78</v>
      </c>
      <c r="B80" s="7" t="s">
        <v>286</v>
      </c>
      <c r="C80" s="6" t="s">
        <v>26</v>
      </c>
      <c r="D80" s="8">
        <v>211.68</v>
      </c>
      <c r="E80" s="9" t="s">
        <v>7</v>
      </c>
      <c r="F80" s="9">
        <v>0</v>
      </c>
      <c r="G80" s="10" t="s">
        <v>7</v>
      </c>
      <c r="H80" s="10">
        <v>0</v>
      </c>
      <c r="I80" s="11" t="s">
        <v>7</v>
      </c>
      <c r="J80" s="11">
        <v>0</v>
      </c>
      <c r="K80" s="18">
        <v>170.21</v>
      </c>
      <c r="L80" s="18">
        <v>211.68</v>
      </c>
    </row>
    <row r="81" spans="1:12" ht="15" thickBot="1" x14ac:dyDescent="0.35">
      <c r="A81" s="6">
        <f t="shared" si="1"/>
        <v>79</v>
      </c>
      <c r="B81" s="7" t="s">
        <v>375</v>
      </c>
      <c r="C81" s="6" t="s">
        <v>56</v>
      </c>
      <c r="D81" s="8">
        <v>181.81</v>
      </c>
      <c r="E81" s="9" t="s">
        <v>7</v>
      </c>
      <c r="F81" s="9">
        <v>0</v>
      </c>
      <c r="G81" s="10">
        <v>174.46</v>
      </c>
      <c r="H81" s="10">
        <v>181.81</v>
      </c>
      <c r="I81" s="11" t="s">
        <v>7</v>
      </c>
      <c r="J81" s="11">
        <v>0</v>
      </c>
      <c r="K81" s="18" t="s">
        <v>7</v>
      </c>
      <c r="L81" s="18">
        <v>0</v>
      </c>
    </row>
    <row r="82" spans="1:12" ht="15" thickBot="1" x14ac:dyDescent="0.35">
      <c r="A82" s="6">
        <f t="shared" si="1"/>
        <v>80</v>
      </c>
      <c r="B82" s="7" t="s">
        <v>283</v>
      </c>
      <c r="C82" s="6" t="s">
        <v>9</v>
      </c>
      <c r="D82" s="8">
        <v>178.1</v>
      </c>
      <c r="E82" s="9" t="s">
        <v>7</v>
      </c>
      <c r="F82" s="9">
        <v>0</v>
      </c>
      <c r="G82" s="10">
        <v>174.98</v>
      </c>
      <c r="H82" s="10">
        <v>178.1</v>
      </c>
      <c r="I82" s="11" t="s">
        <v>7</v>
      </c>
      <c r="J82" s="11">
        <v>0</v>
      </c>
      <c r="K82" s="18" t="s">
        <v>7</v>
      </c>
      <c r="L82" s="18">
        <v>0</v>
      </c>
    </row>
    <row r="83" spans="1:12" ht="15" thickBot="1" x14ac:dyDescent="0.35">
      <c r="A83" s="6">
        <f t="shared" si="1"/>
        <v>81</v>
      </c>
      <c r="B83" s="7" t="s">
        <v>118</v>
      </c>
      <c r="C83" s="6" t="s">
        <v>15</v>
      </c>
      <c r="D83" s="8">
        <v>176.25</v>
      </c>
      <c r="E83" s="9" t="s">
        <v>7</v>
      </c>
      <c r="F83" s="9">
        <v>0</v>
      </c>
      <c r="G83" s="10">
        <v>175.24</v>
      </c>
      <c r="H83" s="10">
        <v>176.25</v>
      </c>
      <c r="I83" s="11" t="s">
        <v>7</v>
      </c>
      <c r="J83" s="11">
        <v>0</v>
      </c>
      <c r="K83" s="18" t="s">
        <v>7</v>
      </c>
      <c r="L83" s="18">
        <v>0</v>
      </c>
    </row>
    <row r="84" spans="1:12" ht="15" thickBot="1" x14ac:dyDescent="0.35">
      <c r="A84" s="6">
        <f t="shared" si="1"/>
        <v>82</v>
      </c>
      <c r="B84" s="7" t="s">
        <v>16</v>
      </c>
      <c r="C84" s="6" t="s">
        <v>17</v>
      </c>
      <c r="D84" s="8">
        <v>174.82</v>
      </c>
      <c r="E84" s="9" t="s">
        <v>7</v>
      </c>
      <c r="F84" s="9">
        <v>0</v>
      </c>
      <c r="G84" s="10" t="s">
        <v>7</v>
      </c>
      <c r="H84" s="10">
        <v>0</v>
      </c>
      <c r="I84" s="11">
        <v>175.32</v>
      </c>
      <c r="J84" s="11">
        <v>174.82</v>
      </c>
      <c r="K84" s="18" t="s">
        <v>7</v>
      </c>
      <c r="L84" s="18">
        <v>0</v>
      </c>
    </row>
    <row r="85" spans="1:12" ht="15" thickBot="1" x14ac:dyDescent="0.35">
      <c r="A85" s="6">
        <f t="shared" si="1"/>
        <v>83</v>
      </c>
      <c r="B85" s="7" t="s">
        <v>273</v>
      </c>
      <c r="C85" s="6" t="s">
        <v>9</v>
      </c>
      <c r="D85" s="8">
        <v>170.13</v>
      </c>
      <c r="E85" s="9" t="s">
        <v>7</v>
      </c>
      <c r="F85" s="9">
        <v>0</v>
      </c>
      <c r="G85" s="10">
        <v>176.1</v>
      </c>
      <c r="H85" s="10">
        <v>170.13</v>
      </c>
      <c r="I85" s="11" t="s">
        <v>7</v>
      </c>
      <c r="J85" s="11">
        <v>0</v>
      </c>
      <c r="K85" s="18" t="s">
        <v>7</v>
      </c>
      <c r="L85" s="18">
        <v>0</v>
      </c>
    </row>
    <row r="86" spans="1:12" ht="15" thickBot="1" x14ac:dyDescent="0.35">
      <c r="A86" s="6">
        <f t="shared" si="1"/>
        <v>84</v>
      </c>
      <c r="B86" s="7" t="s">
        <v>376</v>
      </c>
      <c r="C86" s="6" t="s">
        <v>56</v>
      </c>
      <c r="D86" s="8">
        <v>0</v>
      </c>
      <c r="E86" s="9" t="s">
        <v>7</v>
      </c>
      <c r="F86" s="9">
        <v>0</v>
      </c>
      <c r="G86" s="10" t="s">
        <v>7</v>
      </c>
      <c r="H86" s="10">
        <v>0</v>
      </c>
      <c r="I86" s="11" t="s">
        <v>7</v>
      </c>
      <c r="J86" s="11">
        <v>0</v>
      </c>
      <c r="K86" s="18" t="s">
        <v>7</v>
      </c>
      <c r="L86" s="18">
        <v>0</v>
      </c>
    </row>
    <row r="87" spans="1:12" ht="15" thickBot="1" x14ac:dyDescent="0.35">
      <c r="A87" s="6">
        <f t="shared" si="1"/>
        <v>85</v>
      </c>
      <c r="B87" s="7" t="s">
        <v>343</v>
      </c>
      <c r="C87" s="6" t="s">
        <v>28</v>
      </c>
      <c r="D87" s="8">
        <v>0</v>
      </c>
      <c r="E87" s="9" t="s">
        <v>7</v>
      </c>
      <c r="F87" s="9">
        <v>0</v>
      </c>
      <c r="G87" s="10" t="s">
        <v>7</v>
      </c>
      <c r="H87" s="10">
        <v>0</v>
      </c>
      <c r="I87" s="11" t="s">
        <v>7</v>
      </c>
      <c r="J87" s="11">
        <v>0</v>
      </c>
      <c r="K87" s="18" t="s">
        <v>7</v>
      </c>
      <c r="L87" s="18">
        <v>0</v>
      </c>
    </row>
    <row r="88" spans="1:12" ht="15" thickBot="1" x14ac:dyDescent="0.35">
      <c r="A88" s="6">
        <f t="shared" si="1"/>
        <v>86</v>
      </c>
      <c r="B88" s="7" t="s">
        <v>379</v>
      </c>
      <c r="C88" s="6" t="s">
        <v>28</v>
      </c>
      <c r="D88" s="8">
        <v>0</v>
      </c>
      <c r="E88" s="9" t="s">
        <v>7</v>
      </c>
      <c r="F88" s="9">
        <v>0</v>
      </c>
      <c r="G88" s="10" t="s">
        <v>7</v>
      </c>
      <c r="H88" s="10">
        <v>0</v>
      </c>
      <c r="I88" s="11" t="s">
        <v>7</v>
      </c>
      <c r="J88" s="11">
        <v>0</v>
      </c>
      <c r="K88" s="18" t="s">
        <v>7</v>
      </c>
      <c r="L88" s="18">
        <v>0</v>
      </c>
    </row>
    <row r="89" spans="1:12" x14ac:dyDescent="0.3">
      <c r="K89"/>
      <c r="L89"/>
    </row>
    <row r="90" spans="1:12" x14ac:dyDescent="0.3">
      <c r="K90"/>
      <c r="L90"/>
    </row>
    <row r="91" spans="1:12" x14ac:dyDescent="0.3">
      <c r="K91"/>
      <c r="L91"/>
    </row>
    <row r="92" spans="1:12" x14ac:dyDescent="0.3">
      <c r="K92"/>
      <c r="L92"/>
    </row>
    <row r="93" spans="1:12" x14ac:dyDescent="0.3">
      <c r="K93"/>
      <c r="L93"/>
    </row>
    <row r="94" spans="1:12" x14ac:dyDescent="0.3">
      <c r="K94"/>
      <c r="L94"/>
    </row>
    <row r="95" spans="1:12" x14ac:dyDescent="0.3">
      <c r="K95"/>
      <c r="L95"/>
    </row>
    <row r="96" spans="1:12" x14ac:dyDescent="0.3">
      <c r="K96"/>
      <c r="L96"/>
    </row>
    <row r="97" spans="11:12" x14ac:dyDescent="0.3">
      <c r="K97"/>
      <c r="L97"/>
    </row>
    <row r="98" spans="11:12" x14ac:dyDescent="0.3">
      <c r="K98"/>
      <c r="L98"/>
    </row>
    <row r="99" spans="11:12" x14ac:dyDescent="0.3">
      <c r="K99"/>
      <c r="L99"/>
    </row>
    <row r="100" spans="11:12" x14ac:dyDescent="0.3">
      <c r="K100"/>
      <c r="L100"/>
    </row>
    <row r="101" spans="11:12" x14ac:dyDescent="0.3">
      <c r="K101"/>
      <c r="L101"/>
    </row>
    <row r="102" spans="11:12" x14ac:dyDescent="0.3">
      <c r="K102"/>
      <c r="L102"/>
    </row>
    <row r="103" spans="11:12" x14ac:dyDescent="0.3">
      <c r="K103"/>
      <c r="L103"/>
    </row>
    <row r="104" spans="11:12" x14ac:dyDescent="0.3">
      <c r="K104"/>
      <c r="L104"/>
    </row>
    <row r="105" spans="11:12" x14ac:dyDescent="0.3">
      <c r="K105"/>
      <c r="L105"/>
    </row>
    <row r="106" spans="11:12" x14ac:dyDescent="0.3">
      <c r="K106"/>
      <c r="L106"/>
    </row>
    <row r="107" spans="11:12" x14ac:dyDescent="0.3">
      <c r="K107"/>
      <c r="L107"/>
    </row>
    <row r="108" spans="11:12" x14ac:dyDescent="0.3">
      <c r="K108"/>
      <c r="L108"/>
    </row>
    <row r="109" spans="11:12" x14ac:dyDescent="0.3">
      <c r="K109"/>
      <c r="L109"/>
    </row>
    <row r="110" spans="11:12" x14ac:dyDescent="0.3">
      <c r="K110"/>
      <c r="L110"/>
    </row>
    <row r="111" spans="11:12" x14ac:dyDescent="0.3">
      <c r="K111"/>
      <c r="L111"/>
    </row>
    <row r="112" spans="11:12" x14ac:dyDescent="0.3">
      <c r="K112"/>
      <c r="L112"/>
    </row>
    <row r="113" spans="11:12" x14ac:dyDescent="0.3">
      <c r="K113"/>
      <c r="L113"/>
    </row>
    <row r="114" spans="11:12" x14ac:dyDescent="0.3">
      <c r="K114"/>
      <c r="L114"/>
    </row>
    <row r="115" spans="11:12" x14ac:dyDescent="0.3">
      <c r="K115"/>
      <c r="L115"/>
    </row>
    <row r="116" spans="11:12" x14ac:dyDescent="0.3">
      <c r="K116"/>
      <c r="L116"/>
    </row>
    <row r="117" spans="11:12" x14ac:dyDescent="0.3">
      <c r="K117"/>
      <c r="L117"/>
    </row>
    <row r="118" spans="11:12" x14ac:dyDescent="0.3">
      <c r="K118"/>
      <c r="L118"/>
    </row>
    <row r="119" spans="11:12" x14ac:dyDescent="0.3">
      <c r="K119"/>
      <c r="L119"/>
    </row>
    <row r="120" spans="11:12" x14ac:dyDescent="0.3">
      <c r="K120"/>
      <c r="L120"/>
    </row>
    <row r="121" spans="11:12" x14ac:dyDescent="0.3">
      <c r="K121"/>
      <c r="L121"/>
    </row>
    <row r="122" spans="11:12" x14ac:dyDescent="0.3">
      <c r="K122"/>
      <c r="L122"/>
    </row>
    <row r="123" spans="11:12" x14ac:dyDescent="0.3">
      <c r="K123"/>
      <c r="L123"/>
    </row>
    <row r="124" spans="11:12" x14ac:dyDescent="0.3">
      <c r="K124"/>
      <c r="L124"/>
    </row>
    <row r="125" spans="11:12" x14ac:dyDescent="0.3">
      <c r="K125"/>
      <c r="L125"/>
    </row>
    <row r="126" spans="11:12" x14ac:dyDescent="0.3">
      <c r="K126"/>
      <c r="L126"/>
    </row>
    <row r="127" spans="11:12" x14ac:dyDescent="0.3">
      <c r="K127"/>
      <c r="L127"/>
    </row>
    <row r="128" spans="11:12" x14ac:dyDescent="0.3">
      <c r="K128"/>
      <c r="L128"/>
    </row>
    <row r="129" spans="11:12" x14ac:dyDescent="0.3">
      <c r="K129"/>
      <c r="L129"/>
    </row>
    <row r="130" spans="11:12" x14ac:dyDescent="0.3">
      <c r="K130"/>
      <c r="L130"/>
    </row>
    <row r="131" spans="11:12" x14ac:dyDescent="0.3">
      <c r="K131"/>
      <c r="L131"/>
    </row>
    <row r="132" spans="11:12" x14ac:dyDescent="0.3">
      <c r="K132"/>
      <c r="L132"/>
    </row>
    <row r="133" spans="11:12" x14ac:dyDescent="0.3">
      <c r="K133"/>
      <c r="L133"/>
    </row>
    <row r="134" spans="11:12" x14ac:dyDescent="0.3">
      <c r="K134"/>
      <c r="L134"/>
    </row>
    <row r="135" spans="11:12" x14ac:dyDescent="0.3">
      <c r="K135"/>
      <c r="L135"/>
    </row>
    <row r="136" spans="11:12" x14ac:dyDescent="0.3">
      <c r="K136"/>
      <c r="L136"/>
    </row>
    <row r="137" spans="11:12" x14ac:dyDescent="0.3">
      <c r="K137"/>
      <c r="L137"/>
    </row>
    <row r="138" spans="11:12" x14ac:dyDescent="0.3">
      <c r="K138"/>
      <c r="L138"/>
    </row>
    <row r="139" spans="11:12" x14ac:dyDescent="0.3">
      <c r="K139"/>
      <c r="L139"/>
    </row>
    <row r="140" spans="11:12" x14ac:dyDescent="0.3">
      <c r="K140"/>
      <c r="L140"/>
    </row>
    <row r="141" spans="11:12" x14ac:dyDescent="0.3">
      <c r="K141"/>
      <c r="L141"/>
    </row>
    <row r="142" spans="11:12" x14ac:dyDescent="0.3">
      <c r="K142"/>
      <c r="L142"/>
    </row>
    <row r="143" spans="11:12" x14ac:dyDescent="0.3">
      <c r="K143"/>
      <c r="L143"/>
    </row>
    <row r="144" spans="11:12" x14ac:dyDescent="0.3">
      <c r="K144"/>
      <c r="L144"/>
    </row>
    <row r="145" spans="11:12" x14ac:dyDescent="0.3">
      <c r="K145"/>
      <c r="L145"/>
    </row>
    <row r="146" spans="11:12" x14ac:dyDescent="0.3">
      <c r="K146"/>
      <c r="L146"/>
    </row>
    <row r="147" spans="11:12" x14ac:dyDescent="0.3">
      <c r="K147"/>
      <c r="L147"/>
    </row>
    <row r="148" spans="11:12" x14ac:dyDescent="0.3">
      <c r="K148"/>
      <c r="L148"/>
    </row>
    <row r="149" spans="11:12" x14ac:dyDescent="0.3">
      <c r="K149"/>
      <c r="L149"/>
    </row>
    <row r="150" spans="11:12" x14ac:dyDescent="0.3">
      <c r="K150"/>
      <c r="L150"/>
    </row>
    <row r="151" spans="11:12" x14ac:dyDescent="0.3">
      <c r="K151"/>
      <c r="L151"/>
    </row>
    <row r="152" spans="11:12" x14ac:dyDescent="0.3">
      <c r="K152"/>
      <c r="L152"/>
    </row>
    <row r="153" spans="11:12" x14ac:dyDescent="0.3">
      <c r="K153"/>
      <c r="L153"/>
    </row>
    <row r="154" spans="11:12" x14ac:dyDescent="0.3">
      <c r="K154"/>
      <c r="L154"/>
    </row>
    <row r="155" spans="11:12" x14ac:dyDescent="0.3">
      <c r="K155"/>
      <c r="L155"/>
    </row>
    <row r="156" spans="11:12" x14ac:dyDescent="0.3">
      <c r="K156"/>
      <c r="L156"/>
    </row>
    <row r="157" spans="11:12" x14ac:dyDescent="0.3">
      <c r="K157"/>
      <c r="L157"/>
    </row>
    <row r="158" spans="11:12" x14ac:dyDescent="0.3">
      <c r="K158"/>
      <c r="L158"/>
    </row>
    <row r="159" spans="11:12" x14ac:dyDescent="0.3">
      <c r="K159"/>
      <c r="L159"/>
    </row>
    <row r="160" spans="11:12" x14ac:dyDescent="0.3">
      <c r="K160"/>
      <c r="L160"/>
    </row>
    <row r="161" spans="11:12" x14ac:dyDescent="0.3">
      <c r="K161"/>
      <c r="L161"/>
    </row>
    <row r="162" spans="11:12" x14ac:dyDescent="0.3">
      <c r="K162"/>
      <c r="L162"/>
    </row>
    <row r="163" spans="11:12" x14ac:dyDescent="0.3">
      <c r="K163"/>
      <c r="L163"/>
    </row>
    <row r="164" spans="11:12" x14ac:dyDescent="0.3">
      <c r="K164"/>
      <c r="L164"/>
    </row>
    <row r="165" spans="11:12" x14ac:dyDescent="0.3">
      <c r="K165"/>
      <c r="L165"/>
    </row>
    <row r="166" spans="11:12" x14ac:dyDescent="0.3">
      <c r="K166"/>
      <c r="L166"/>
    </row>
    <row r="167" spans="11:12" x14ac:dyDescent="0.3">
      <c r="K167"/>
      <c r="L167"/>
    </row>
    <row r="168" spans="11:12" x14ac:dyDescent="0.3">
      <c r="K168"/>
      <c r="L168"/>
    </row>
    <row r="169" spans="11:12" x14ac:dyDescent="0.3">
      <c r="K169"/>
      <c r="L169"/>
    </row>
    <row r="170" spans="11:12" x14ac:dyDescent="0.3">
      <c r="K170"/>
      <c r="L170"/>
    </row>
    <row r="171" spans="11:12" x14ac:dyDescent="0.3">
      <c r="K171"/>
      <c r="L171"/>
    </row>
    <row r="172" spans="11:12" x14ac:dyDescent="0.3">
      <c r="K172"/>
      <c r="L172"/>
    </row>
    <row r="173" spans="11:12" x14ac:dyDescent="0.3">
      <c r="K173"/>
      <c r="L173"/>
    </row>
    <row r="174" spans="11:12" x14ac:dyDescent="0.3">
      <c r="K174"/>
      <c r="L174"/>
    </row>
    <row r="175" spans="11:12" x14ac:dyDescent="0.3">
      <c r="K175"/>
      <c r="L175"/>
    </row>
    <row r="176" spans="11:12" x14ac:dyDescent="0.3">
      <c r="K176"/>
      <c r="L176"/>
    </row>
    <row r="177" spans="11:12" x14ac:dyDescent="0.3">
      <c r="K177"/>
      <c r="L177"/>
    </row>
    <row r="178" spans="11:12" x14ac:dyDescent="0.3">
      <c r="K178"/>
      <c r="L178"/>
    </row>
    <row r="179" spans="11:12" x14ac:dyDescent="0.3">
      <c r="K179"/>
      <c r="L179"/>
    </row>
    <row r="180" spans="11:12" x14ac:dyDescent="0.3">
      <c r="K180"/>
      <c r="L180"/>
    </row>
    <row r="181" spans="11:12" x14ac:dyDescent="0.3">
      <c r="K181"/>
      <c r="L181"/>
    </row>
    <row r="182" spans="11:12" x14ac:dyDescent="0.3">
      <c r="K182"/>
      <c r="L182"/>
    </row>
    <row r="183" spans="11:12" x14ac:dyDescent="0.3">
      <c r="K183"/>
      <c r="L183"/>
    </row>
    <row r="184" spans="11:12" x14ac:dyDescent="0.3">
      <c r="K184"/>
      <c r="L184"/>
    </row>
    <row r="185" spans="11:12" x14ac:dyDescent="0.3">
      <c r="K185"/>
      <c r="L185"/>
    </row>
    <row r="186" spans="11:12" x14ac:dyDescent="0.3">
      <c r="K186"/>
      <c r="L186"/>
    </row>
    <row r="187" spans="11:12" x14ac:dyDescent="0.3">
      <c r="K187"/>
      <c r="L187"/>
    </row>
    <row r="188" spans="11:12" x14ac:dyDescent="0.3">
      <c r="K188"/>
      <c r="L188"/>
    </row>
    <row r="189" spans="11:12" x14ac:dyDescent="0.3">
      <c r="K189"/>
      <c r="L189"/>
    </row>
    <row r="190" spans="11:12" x14ac:dyDescent="0.3">
      <c r="K190"/>
      <c r="L190"/>
    </row>
    <row r="191" spans="11:12" x14ac:dyDescent="0.3">
      <c r="K191"/>
      <c r="L191"/>
    </row>
    <row r="192" spans="11:12" x14ac:dyDescent="0.3">
      <c r="K192"/>
      <c r="L192"/>
    </row>
    <row r="193" spans="11:12" x14ac:dyDescent="0.3">
      <c r="K193"/>
      <c r="L193"/>
    </row>
    <row r="194" spans="11:12" x14ac:dyDescent="0.3">
      <c r="K194"/>
      <c r="L194"/>
    </row>
    <row r="195" spans="11:12" x14ac:dyDescent="0.3">
      <c r="K195"/>
      <c r="L195"/>
    </row>
    <row r="196" spans="11:12" x14ac:dyDescent="0.3">
      <c r="K196"/>
      <c r="L196"/>
    </row>
    <row r="197" spans="11:12" x14ac:dyDescent="0.3">
      <c r="K197"/>
      <c r="L197"/>
    </row>
    <row r="198" spans="11:12" x14ac:dyDescent="0.3">
      <c r="K198"/>
      <c r="L198"/>
    </row>
    <row r="199" spans="11:12" x14ac:dyDescent="0.3">
      <c r="K199"/>
      <c r="L199"/>
    </row>
    <row r="200" spans="11:12" x14ac:dyDescent="0.3">
      <c r="K200"/>
      <c r="L200"/>
    </row>
    <row r="201" spans="11:12" x14ac:dyDescent="0.3">
      <c r="K201"/>
      <c r="L201"/>
    </row>
    <row r="202" spans="11:12" x14ac:dyDescent="0.3">
      <c r="K202"/>
      <c r="L202"/>
    </row>
    <row r="203" spans="11:12" x14ac:dyDescent="0.3">
      <c r="K203"/>
      <c r="L203"/>
    </row>
    <row r="204" spans="11:12" x14ac:dyDescent="0.3">
      <c r="K204"/>
      <c r="L204"/>
    </row>
    <row r="205" spans="11:12" x14ac:dyDescent="0.3">
      <c r="K205"/>
      <c r="L205"/>
    </row>
    <row r="206" spans="11:12" x14ac:dyDescent="0.3">
      <c r="K206"/>
      <c r="L206"/>
    </row>
    <row r="207" spans="11:12" x14ac:dyDescent="0.3">
      <c r="K207"/>
      <c r="L207"/>
    </row>
    <row r="208" spans="11:12" x14ac:dyDescent="0.3">
      <c r="K208"/>
      <c r="L208"/>
    </row>
    <row r="209" spans="11:12" x14ac:dyDescent="0.3">
      <c r="K209"/>
      <c r="L209"/>
    </row>
    <row r="210" spans="11:12" x14ac:dyDescent="0.3">
      <c r="K210"/>
      <c r="L210"/>
    </row>
    <row r="211" spans="11:12" x14ac:dyDescent="0.3">
      <c r="K211"/>
      <c r="L211"/>
    </row>
    <row r="212" spans="11:12" x14ac:dyDescent="0.3">
      <c r="K212"/>
      <c r="L212"/>
    </row>
    <row r="213" spans="11:12" x14ac:dyDescent="0.3">
      <c r="K213"/>
      <c r="L213"/>
    </row>
    <row r="214" spans="11:12" x14ac:dyDescent="0.3">
      <c r="K214"/>
      <c r="L214"/>
    </row>
    <row r="215" spans="11:12" x14ac:dyDescent="0.3">
      <c r="K215"/>
      <c r="L215"/>
    </row>
    <row r="216" spans="11:12" x14ac:dyDescent="0.3">
      <c r="K216"/>
      <c r="L216"/>
    </row>
    <row r="217" spans="11:12" x14ac:dyDescent="0.3">
      <c r="K217"/>
      <c r="L217"/>
    </row>
    <row r="218" spans="11:12" x14ac:dyDescent="0.3">
      <c r="K218"/>
      <c r="L218"/>
    </row>
    <row r="219" spans="11:12" x14ac:dyDescent="0.3">
      <c r="K219"/>
      <c r="L219"/>
    </row>
    <row r="220" spans="11:12" x14ac:dyDescent="0.3">
      <c r="K220"/>
      <c r="L220"/>
    </row>
    <row r="221" spans="11:12" x14ac:dyDescent="0.3">
      <c r="K221"/>
      <c r="L221"/>
    </row>
    <row r="222" spans="11:12" x14ac:dyDescent="0.3">
      <c r="K222"/>
      <c r="L222"/>
    </row>
    <row r="223" spans="11:12" x14ac:dyDescent="0.3">
      <c r="K223"/>
      <c r="L223"/>
    </row>
    <row r="224" spans="11:12" x14ac:dyDescent="0.3">
      <c r="K224"/>
      <c r="L224"/>
    </row>
    <row r="225" spans="11:12" x14ac:dyDescent="0.3">
      <c r="K225"/>
      <c r="L225"/>
    </row>
    <row r="226" spans="11:12" x14ac:dyDescent="0.3">
      <c r="K226"/>
      <c r="L226"/>
    </row>
    <row r="227" spans="11:12" x14ac:dyDescent="0.3">
      <c r="K227"/>
      <c r="L227"/>
    </row>
    <row r="228" spans="11:12" x14ac:dyDescent="0.3">
      <c r="K228"/>
      <c r="L228"/>
    </row>
    <row r="229" spans="11:12" x14ac:dyDescent="0.3">
      <c r="K229"/>
      <c r="L229"/>
    </row>
    <row r="230" spans="11:12" x14ac:dyDescent="0.3">
      <c r="K230"/>
      <c r="L230"/>
    </row>
    <row r="231" spans="11:12" x14ac:dyDescent="0.3">
      <c r="K231"/>
      <c r="L231"/>
    </row>
    <row r="232" spans="11:12" x14ac:dyDescent="0.3">
      <c r="K232"/>
      <c r="L232"/>
    </row>
    <row r="233" spans="11:12" x14ac:dyDescent="0.3">
      <c r="K233"/>
      <c r="L233"/>
    </row>
    <row r="234" spans="11:12" x14ac:dyDescent="0.3">
      <c r="K234"/>
      <c r="L234"/>
    </row>
    <row r="235" spans="11:12" x14ac:dyDescent="0.3">
      <c r="K235"/>
      <c r="L235"/>
    </row>
    <row r="236" spans="11:12" x14ac:dyDescent="0.3">
      <c r="K236"/>
      <c r="L236"/>
    </row>
    <row r="237" spans="11:12" x14ac:dyDescent="0.3">
      <c r="K237"/>
      <c r="L237"/>
    </row>
    <row r="238" spans="11:12" x14ac:dyDescent="0.3">
      <c r="K238"/>
      <c r="L238"/>
    </row>
    <row r="239" spans="11:12" x14ac:dyDescent="0.3">
      <c r="K239"/>
      <c r="L239"/>
    </row>
    <row r="240" spans="11:12" x14ac:dyDescent="0.3">
      <c r="K240"/>
      <c r="L240"/>
    </row>
    <row r="241" spans="11:12" x14ac:dyDescent="0.3">
      <c r="K241"/>
      <c r="L241"/>
    </row>
    <row r="242" spans="11:12" x14ac:dyDescent="0.3">
      <c r="K242"/>
      <c r="L242"/>
    </row>
    <row r="243" spans="11:12" x14ac:dyDescent="0.3">
      <c r="K243"/>
      <c r="L243"/>
    </row>
    <row r="244" spans="11:12" x14ac:dyDescent="0.3">
      <c r="K244"/>
      <c r="L244"/>
    </row>
    <row r="245" spans="11:12" x14ac:dyDescent="0.3">
      <c r="K245"/>
      <c r="L245"/>
    </row>
    <row r="246" spans="11:12" x14ac:dyDescent="0.3">
      <c r="K246"/>
      <c r="L246"/>
    </row>
    <row r="247" spans="11:12" x14ac:dyDescent="0.3">
      <c r="K247"/>
      <c r="L247"/>
    </row>
    <row r="248" spans="11:12" x14ac:dyDescent="0.3">
      <c r="K248"/>
      <c r="L248"/>
    </row>
    <row r="249" spans="11:12" x14ac:dyDescent="0.3">
      <c r="K249"/>
      <c r="L249"/>
    </row>
    <row r="250" spans="11:12" x14ac:dyDescent="0.3">
      <c r="K250"/>
      <c r="L250"/>
    </row>
    <row r="251" spans="11:12" x14ac:dyDescent="0.3">
      <c r="K251"/>
      <c r="L251"/>
    </row>
    <row r="252" spans="11:12" x14ac:dyDescent="0.3">
      <c r="K252"/>
      <c r="L252"/>
    </row>
    <row r="253" spans="11:12" x14ac:dyDescent="0.3">
      <c r="K253"/>
      <c r="L253"/>
    </row>
    <row r="254" spans="11:12" x14ac:dyDescent="0.3">
      <c r="K254"/>
      <c r="L254"/>
    </row>
    <row r="255" spans="11:12" x14ac:dyDescent="0.3">
      <c r="K255"/>
      <c r="L255"/>
    </row>
    <row r="256" spans="11:12" x14ac:dyDescent="0.3">
      <c r="K256"/>
      <c r="L256"/>
    </row>
    <row r="257" spans="11:12" x14ac:dyDescent="0.3">
      <c r="K257"/>
      <c r="L257"/>
    </row>
    <row r="258" spans="11:12" x14ac:dyDescent="0.3">
      <c r="K258"/>
      <c r="L258"/>
    </row>
    <row r="259" spans="11:12" x14ac:dyDescent="0.3">
      <c r="K259"/>
      <c r="L259"/>
    </row>
    <row r="260" spans="11:12" x14ac:dyDescent="0.3">
      <c r="K260"/>
      <c r="L260"/>
    </row>
    <row r="261" spans="11:12" x14ac:dyDescent="0.3">
      <c r="K261"/>
      <c r="L261"/>
    </row>
    <row r="262" spans="11:12" x14ac:dyDescent="0.3">
      <c r="K262"/>
      <c r="L262"/>
    </row>
    <row r="263" spans="11:12" x14ac:dyDescent="0.3">
      <c r="K263"/>
      <c r="L263"/>
    </row>
    <row r="264" spans="11:12" x14ac:dyDescent="0.3">
      <c r="K264"/>
      <c r="L264"/>
    </row>
    <row r="265" spans="11:12" x14ac:dyDescent="0.3">
      <c r="K265"/>
      <c r="L265"/>
    </row>
    <row r="266" spans="11:12" x14ac:dyDescent="0.3">
      <c r="K266"/>
      <c r="L266"/>
    </row>
    <row r="267" spans="11:12" x14ac:dyDescent="0.3">
      <c r="K267"/>
      <c r="L267"/>
    </row>
    <row r="268" spans="11:12" x14ac:dyDescent="0.3">
      <c r="K268"/>
      <c r="L268"/>
    </row>
    <row r="269" spans="11:12" x14ac:dyDescent="0.3">
      <c r="K269"/>
      <c r="L269"/>
    </row>
    <row r="270" spans="11:12" x14ac:dyDescent="0.3">
      <c r="K270"/>
      <c r="L270"/>
    </row>
    <row r="271" spans="11:12" x14ac:dyDescent="0.3">
      <c r="K271"/>
      <c r="L271"/>
    </row>
    <row r="272" spans="11:12" x14ac:dyDescent="0.3">
      <c r="K272"/>
      <c r="L272"/>
    </row>
    <row r="273" spans="11:12" x14ac:dyDescent="0.3">
      <c r="K273"/>
      <c r="L273"/>
    </row>
    <row r="274" spans="11:12" x14ac:dyDescent="0.3">
      <c r="K274"/>
      <c r="L274"/>
    </row>
    <row r="275" spans="11:12" x14ac:dyDescent="0.3">
      <c r="K275"/>
      <c r="L275"/>
    </row>
    <row r="276" spans="11:12" x14ac:dyDescent="0.3">
      <c r="K276"/>
      <c r="L276"/>
    </row>
    <row r="277" spans="11:12" x14ac:dyDescent="0.3">
      <c r="K277"/>
      <c r="L277"/>
    </row>
    <row r="278" spans="11:12" x14ac:dyDescent="0.3">
      <c r="K278"/>
      <c r="L278"/>
    </row>
    <row r="279" spans="11:12" x14ac:dyDescent="0.3">
      <c r="K279"/>
      <c r="L279"/>
    </row>
    <row r="280" spans="11:12" x14ac:dyDescent="0.3">
      <c r="K280"/>
      <c r="L280"/>
    </row>
    <row r="281" spans="11:12" x14ac:dyDescent="0.3">
      <c r="K281"/>
      <c r="L281"/>
    </row>
    <row r="282" spans="11:12" x14ac:dyDescent="0.3">
      <c r="K282"/>
      <c r="L282"/>
    </row>
    <row r="283" spans="11:12" x14ac:dyDescent="0.3">
      <c r="K283"/>
      <c r="L283"/>
    </row>
    <row r="284" spans="11:12" x14ac:dyDescent="0.3">
      <c r="K284"/>
      <c r="L284"/>
    </row>
    <row r="285" spans="11:12" x14ac:dyDescent="0.3">
      <c r="K285"/>
      <c r="L285"/>
    </row>
    <row r="286" spans="11:12" x14ac:dyDescent="0.3">
      <c r="K286"/>
      <c r="L286"/>
    </row>
    <row r="287" spans="11:12" x14ac:dyDescent="0.3">
      <c r="K287"/>
      <c r="L287"/>
    </row>
    <row r="288" spans="11:12" x14ac:dyDescent="0.3">
      <c r="K288"/>
      <c r="L288"/>
    </row>
    <row r="289" spans="11:12" x14ac:dyDescent="0.3">
      <c r="K289"/>
      <c r="L289"/>
    </row>
    <row r="290" spans="11:12" x14ac:dyDescent="0.3">
      <c r="K290"/>
      <c r="L290"/>
    </row>
    <row r="291" spans="11:12" x14ac:dyDescent="0.3">
      <c r="K291"/>
      <c r="L291"/>
    </row>
    <row r="292" spans="11:12" x14ac:dyDescent="0.3">
      <c r="K292"/>
      <c r="L292"/>
    </row>
    <row r="293" spans="11:12" x14ac:dyDescent="0.3">
      <c r="K293"/>
      <c r="L293"/>
    </row>
    <row r="294" spans="11:12" x14ac:dyDescent="0.3">
      <c r="K294"/>
      <c r="L294"/>
    </row>
    <row r="295" spans="11:12" x14ac:dyDescent="0.3">
      <c r="K295"/>
      <c r="L295"/>
    </row>
    <row r="296" spans="11:12" x14ac:dyDescent="0.3">
      <c r="K296"/>
      <c r="L296"/>
    </row>
    <row r="297" spans="11:12" x14ac:dyDescent="0.3">
      <c r="K297"/>
      <c r="L297"/>
    </row>
    <row r="298" spans="11:12" x14ac:dyDescent="0.3">
      <c r="K298"/>
      <c r="L298"/>
    </row>
    <row r="299" spans="11:12" x14ac:dyDescent="0.3">
      <c r="K299"/>
      <c r="L299"/>
    </row>
    <row r="300" spans="11:12" x14ac:dyDescent="0.3">
      <c r="K300"/>
      <c r="L300"/>
    </row>
    <row r="301" spans="11:12" x14ac:dyDescent="0.3">
      <c r="K301"/>
      <c r="L301"/>
    </row>
    <row r="302" spans="11:12" x14ac:dyDescent="0.3">
      <c r="K302"/>
      <c r="L302"/>
    </row>
    <row r="303" spans="11:12" x14ac:dyDescent="0.3">
      <c r="K303"/>
      <c r="L303"/>
    </row>
    <row r="304" spans="11:12" x14ac:dyDescent="0.3">
      <c r="K304"/>
      <c r="L304"/>
    </row>
    <row r="305" spans="11:12" x14ac:dyDescent="0.3">
      <c r="K305"/>
      <c r="L305"/>
    </row>
    <row r="306" spans="11:12" x14ac:dyDescent="0.3">
      <c r="K306"/>
      <c r="L306"/>
    </row>
    <row r="307" spans="11:12" x14ac:dyDescent="0.3">
      <c r="K307"/>
      <c r="L307"/>
    </row>
    <row r="308" spans="11:12" x14ac:dyDescent="0.3">
      <c r="K308"/>
      <c r="L308"/>
    </row>
    <row r="309" spans="11:12" x14ac:dyDescent="0.3">
      <c r="K309"/>
      <c r="L309"/>
    </row>
    <row r="310" spans="11:12" x14ac:dyDescent="0.3">
      <c r="K310"/>
      <c r="L310"/>
    </row>
    <row r="311" spans="11:12" x14ac:dyDescent="0.3">
      <c r="K311"/>
      <c r="L311"/>
    </row>
    <row r="312" spans="11:12" x14ac:dyDescent="0.3">
      <c r="K312"/>
      <c r="L312"/>
    </row>
    <row r="313" spans="11:12" x14ac:dyDescent="0.3">
      <c r="K313"/>
      <c r="L313"/>
    </row>
    <row r="314" spans="11:12" x14ac:dyDescent="0.3">
      <c r="K314"/>
      <c r="L314"/>
    </row>
    <row r="315" spans="11:12" x14ac:dyDescent="0.3">
      <c r="K315"/>
      <c r="L315"/>
    </row>
    <row r="316" spans="11:12" x14ac:dyDescent="0.3">
      <c r="K316"/>
      <c r="L316"/>
    </row>
    <row r="317" spans="11:12" x14ac:dyDescent="0.3">
      <c r="K317"/>
      <c r="L317"/>
    </row>
    <row r="318" spans="11:12" x14ac:dyDescent="0.3">
      <c r="K318"/>
      <c r="L318"/>
    </row>
    <row r="319" spans="11:12" x14ac:dyDescent="0.3">
      <c r="K319"/>
      <c r="L319"/>
    </row>
    <row r="320" spans="11:12" x14ac:dyDescent="0.3">
      <c r="K320"/>
      <c r="L320"/>
    </row>
    <row r="321" spans="11:12" x14ac:dyDescent="0.3">
      <c r="K321"/>
      <c r="L321"/>
    </row>
    <row r="322" spans="11:12" x14ac:dyDescent="0.3">
      <c r="K322"/>
      <c r="L322"/>
    </row>
    <row r="323" spans="11:12" x14ac:dyDescent="0.3">
      <c r="K323"/>
      <c r="L323"/>
    </row>
    <row r="324" spans="11:12" x14ac:dyDescent="0.3">
      <c r="K324"/>
      <c r="L324"/>
    </row>
    <row r="325" spans="11:12" x14ac:dyDescent="0.3">
      <c r="K325"/>
      <c r="L325"/>
    </row>
    <row r="326" spans="11:12" x14ac:dyDescent="0.3">
      <c r="K326"/>
      <c r="L326"/>
    </row>
    <row r="327" spans="11:12" x14ac:dyDescent="0.3">
      <c r="K327"/>
      <c r="L327"/>
    </row>
    <row r="328" spans="11:12" x14ac:dyDescent="0.3">
      <c r="K328"/>
      <c r="L328"/>
    </row>
    <row r="329" spans="11:12" x14ac:dyDescent="0.3">
      <c r="K329"/>
      <c r="L329"/>
    </row>
    <row r="330" spans="11:12" x14ac:dyDescent="0.3">
      <c r="K330"/>
      <c r="L330"/>
    </row>
    <row r="331" spans="11:12" x14ac:dyDescent="0.3">
      <c r="K331"/>
      <c r="L331"/>
    </row>
    <row r="332" spans="11:12" x14ac:dyDescent="0.3">
      <c r="K332"/>
      <c r="L332"/>
    </row>
    <row r="333" spans="11:12" x14ac:dyDescent="0.3">
      <c r="K333"/>
      <c r="L333"/>
    </row>
    <row r="334" spans="11:12" x14ac:dyDescent="0.3">
      <c r="K334"/>
      <c r="L334"/>
    </row>
    <row r="335" spans="11:12" x14ac:dyDescent="0.3">
      <c r="K335"/>
      <c r="L335"/>
    </row>
    <row r="336" spans="11:12" x14ac:dyDescent="0.3">
      <c r="K336"/>
      <c r="L336"/>
    </row>
    <row r="337" spans="11:12" x14ac:dyDescent="0.3">
      <c r="K337"/>
      <c r="L337"/>
    </row>
    <row r="338" spans="11:12" x14ac:dyDescent="0.3">
      <c r="K338"/>
      <c r="L338"/>
    </row>
    <row r="339" spans="11:12" x14ac:dyDescent="0.3">
      <c r="K339"/>
      <c r="L339"/>
    </row>
    <row r="340" spans="11:12" x14ac:dyDescent="0.3">
      <c r="K340"/>
      <c r="L340"/>
    </row>
    <row r="341" spans="11:12" x14ac:dyDescent="0.3">
      <c r="K341"/>
      <c r="L341"/>
    </row>
    <row r="342" spans="11:12" x14ac:dyDescent="0.3">
      <c r="K342"/>
      <c r="L342"/>
    </row>
    <row r="343" spans="11:12" x14ac:dyDescent="0.3">
      <c r="K343"/>
      <c r="L343"/>
    </row>
    <row r="344" spans="11:12" x14ac:dyDescent="0.3">
      <c r="K344"/>
      <c r="L344"/>
    </row>
    <row r="345" spans="11:12" x14ac:dyDescent="0.3">
      <c r="K345"/>
      <c r="L345"/>
    </row>
    <row r="346" spans="11:12" x14ac:dyDescent="0.3">
      <c r="K346"/>
      <c r="L346"/>
    </row>
    <row r="347" spans="11:12" x14ac:dyDescent="0.3">
      <c r="K347"/>
      <c r="L347"/>
    </row>
    <row r="348" spans="11:12" x14ac:dyDescent="0.3">
      <c r="K348"/>
      <c r="L348"/>
    </row>
    <row r="349" spans="11:12" x14ac:dyDescent="0.3">
      <c r="K349"/>
      <c r="L349"/>
    </row>
    <row r="350" spans="11:12" x14ac:dyDescent="0.3">
      <c r="K350"/>
      <c r="L350"/>
    </row>
    <row r="351" spans="11:12" x14ac:dyDescent="0.3">
      <c r="K351"/>
      <c r="L351"/>
    </row>
    <row r="352" spans="11:12" x14ac:dyDescent="0.3">
      <c r="K352"/>
      <c r="L352"/>
    </row>
    <row r="353" spans="11:12" x14ac:dyDescent="0.3">
      <c r="K353"/>
      <c r="L353"/>
    </row>
    <row r="354" spans="11:12" x14ac:dyDescent="0.3">
      <c r="K354"/>
      <c r="L354"/>
    </row>
    <row r="355" spans="11:12" x14ac:dyDescent="0.3">
      <c r="K355"/>
      <c r="L355"/>
    </row>
    <row r="356" spans="11:12" x14ac:dyDescent="0.3">
      <c r="K356"/>
      <c r="L356"/>
    </row>
    <row r="357" spans="11:12" x14ac:dyDescent="0.3">
      <c r="K357"/>
      <c r="L357"/>
    </row>
    <row r="358" spans="11:12" x14ac:dyDescent="0.3">
      <c r="K358"/>
      <c r="L358"/>
    </row>
    <row r="359" spans="11:12" x14ac:dyDescent="0.3">
      <c r="K359"/>
      <c r="L359"/>
    </row>
    <row r="360" spans="11:12" x14ac:dyDescent="0.3">
      <c r="K360"/>
      <c r="L360"/>
    </row>
    <row r="361" spans="11:12" x14ac:dyDescent="0.3">
      <c r="K361"/>
      <c r="L361"/>
    </row>
    <row r="362" spans="11:12" x14ac:dyDescent="0.3">
      <c r="K362"/>
      <c r="L362"/>
    </row>
    <row r="363" spans="11:12" x14ac:dyDescent="0.3">
      <c r="K363"/>
      <c r="L363"/>
    </row>
    <row r="364" spans="11:12" x14ac:dyDescent="0.3">
      <c r="K364"/>
      <c r="L364"/>
    </row>
    <row r="365" spans="11:12" x14ac:dyDescent="0.3">
      <c r="K365"/>
      <c r="L365"/>
    </row>
    <row r="366" spans="11:12" x14ac:dyDescent="0.3">
      <c r="K366"/>
      <c r="L366"/>
    </row>
    <row r="367" spans="11:12" x14ac:dyDescent="0.3">
      <c r="K367"/>
      <c r="L367"/>
    </row>
    <row r="368" spans="11:12" x14ac:dyDescent="0.3">
      <c r="K368"/>
      <c r="L368"/>
    </row>
    <row r="369" spans="11:12" x14ac:dyDescent="0.3">
      <c r="K369"/>
      <c r="L369"/>
    </row>
    <row r="370" spans="11:12" x14ac:dyDescent="0.3">
      <c r="K370"/>
      <c r="L370"/>
    </row>
    <row r="371" spans="11:12" x14ac:dyDescent="0.3">
      <c r="K371"/>
      <c r="L371"/>
    </row>
    <row r="372" spans="11:12" x14ac:dyDescent="0.3">
      <c r="K372"/>
      <c r="L372"/>
    </row>
    <row r="373" spans="11:12" x14ac:dyDescent="0.3">
      <c r="K373"/>
      <c r="L373"/>
    </row>
    <row r="374" spans="11:12" x14ac:dyDescent="0.3">
      <c r="K374"/>
      <c r="L374"/>
    </row>
    <row r="375" spans="11:12" x14ac:dyDescent="0.3">
      <c r="K375"/>
      <c r="L375"/>
    </row>
    <row r="376" spans="11:12" x14ac:dyDescent="0.3">
      <c r="K376"/>
      <c r="L376"/>
    </row>
    <row r="377" spans="11:12" x14ac:dyDescent="0.3">
      <c r="K377"/>
      <c r="L377"/>
    </row>
    <row r="378" spans="11:12" x14ac:dyDescent="0.3">
      <c r="K378"/>
      <c r="L378"/>
    </row>
    <row r="379" spans="11:12" x14ac:dyDescent="0.3">
      <c r="K379"/>
      <c r="L379"/>
    </row>
    <row r="380" spans="11:12" x14ac:dyDescent="0.3">
      <c r="K380"/>
      <c r="L380"/>
    </row>
    <row r="381" spans="11:12" x14ac:dyDescent="0.3">
      <c r="K381"/>
      <c r="L381"/>
    </row>
    <row r="382" spans="11:12" x14ac:dyDescent="0.3">
      <c r="K382"/>
      <c r="L382"/>
    </row>
    <row r="383" spans="11:12" x14ac:dyDescent="0.3">
      <c r="K383"/>
      <c r="L383"/>
    </row>
    <row r="384" spans="11:12" x14ac:dyDescent="0.3">
      <c r="K384"/>
      <c r="L384"/>
    </row>
    <row r="385" spans="11:12" x14ac:dyDescent="0.3">
      <c r="K385"/>
      <c r="L385"/>
    </row>
    <row r="386" spans="11:12" x14ac:dyDescent="0.3">
      <c r="K386"/>
      <c r="L386"/>
    </row>
    <row r="387" spans="11:12" x14ac:dyDescent="0.3">
      <c r="K387"/>
      <c r="L387"/>
    </row>
    <row r="388" spans="11:12" x14ac:dyDescent="0.3">
      <c r="K388"/>
      <c r="L388"/>
    </row>
    <row r="389" spans="11:12" x14ac:dyDescent="0.3">
      <c r="K389"/>
      <c r="L389"/>
    </row>
    <row r="390" spans="11:12" x14ac:dyDescent="0.3">
      <c r="K390"/>
      <c r="L390"/>
    </row>
    <row r="391" spans="11:12" x14ac:dyDescent="0.3">
      <c r="K391"/>
      <c r="L391"/>
    </row>
    <row r="392" spans="11:12" x14ac:dyDescent="0.3">
      <c r="K392"/>
      <c r="L392"/>
    </row>
    <row r="393" spans="11:12" x14ac:dyDescent="0.3">
      <c r="K393"/>
      <c r="L393"/>
    </row>
    <row r="394" spans="11:12" x14ac:dyDescent="0.3">
      <c r="K394"/>
      <c r="L394"/>
    </row>
    <row r="395" spans="11:12" x14ac:dyDescent="0.3">
      <c r="K395"/>
      <c r="L395"/>
    </row>
    <row r="396" spans="11:12" x14ac:dyDescent="0.3">
      <c r="K396"/>
      <c r="L396"/>
    </row>
    <row r="397" spans="11:12" x14ac:dyDescent="0.3">
      <c r="K397"/>
      <c r="L397"/>
    </row>
    <row r="398" spans="11:12" x14ac:dyDescent="0.3">
      <c r="K398"/>
      <c r="L398"/>
    </row>
    <row r="399" spans="11:12" x14ac:dyDescent="0.3">
      <c r="K399"/>
      <c r="L399"/>
    </row>
    <row r="400" spans="11:12" x14ac:dyDescent="0.3">
      <c r="K400"/>
      <c r="L400"/>
    </row>
    <row r="401" spans="11:12" x14ac:dyDescent="0.3">
      <c r="K401"/>
      <c r="L401"/>
    </row>
    <row r="402" spans="11:12" x14ac:dyDescent="0.3">
      <c r="K402"/>
      <c r="L402"/>
    </row>
    <row r="403" spans="11:12" x14ac:dyDescent="0.3">
      <c r="K403"/>
      <c r="L403"/>
    </row>
    <row r="404" spans="11:12" x14ac:dyDescent="0.3">
      <c r="K404"/>
      <c r="L404"/>
    </row>
    <row r="405" spans="11:12" x14ac:dyDescent="0.3">
      <c r="K405"/>
      <c r="L405"/>
    </row>
    <row r="406" spans="11:12" x14ac:dyDescent="0.3">
      <c r="K406"/>
      <c r="L406"/>
    </row>
    <row r="407" spans="11:12" x14ac:dyDescent="0.3">
      <c r="K407"/>
      <c r="L407"/>
    </row>
    <row r="408" spans="11:12" x14ac:dyDescent="0.3">
      <c r="K408"/>
      <c r="L408"/>
    </row>
    <row r="409" spans="11:12" x14ac:dyDescent="0.3">
      <c r="K409"/>
      <c r="L409"/>
    </row>
    <row r="410" spans="11:12" x14ac:dyDescent="0.3">
      <c r="K410"/>
      <c r="L410"/>
    </row>
    <row r="411" spans="11:12" x14ac:dyDescent="0.3">
      <c r="K411"/>
      <c r="L411"/>
    </row>
    <row r="412" spans="11:12" x14ac:dyDescent="0.3">
      <c r="K412"/>
      <c r="L412"/>
    </row>
    <row r="413" spans="11:12" x14ac:dyDescent="0.3">
      <c r="K413"/>
      <c r="L413"/>
    </row>
    <row r="414" spans="11:12" x14ac:dyDescent="0.3">
      <c r="K414"/>
      <c r="L414"/>
    </row>
    <row r="415" spans="11:12" x14ac:dyDescent="0.3">
      <c r="K415"/>
      <c r="L415"/>
    </row>
    <row r="416" spans="11:12" x14ac:dyDescent="0.3">
      <c r="K416"/>
      <c r="L416"/>
    </row>
    <row r="417" spans="11:12" x14ac:dyDescent="0.3">
      <c r="K417"/>
      <c r="L417"/>
    </row>
    <row r="418" spans="11:12" x14ac:dyDescent="0.3">
      <c r="K418"/>
      <c r="L418"/>
    </row>
    <row r="419" spans="11:12" x14ac:dyDescent="0.3">
      <c r="K419"/>
      <c r="L419"/>
    </row>
    <row r="420" spans="11:12" x14ac:dyDescent="0.3">
      <c r="K420"/>
      <c r="L420"/>
    </row>
    <row r="421" spans="11:12" x14ac:dyDescent="0.3">
      <c r="K421"/>
      <c r="L421"/>
    </row>
    <row r="422" spans="11:12" x14ac:dyDescent="0.3">
      <c r="K422"/>
      <c r="L422"/>
    </row>
    <row r="423" spans="11:12" x14ac:dyDescent="0.3">
      <c r="K423"/>
      <c r="L423"/>
    </row>
    <row r="424" spans="11:12" x14ac:dyDescent="0.3">
      <c r="K424"/>
      <c r="L424"/>
    </row>
    <row r="425" spans="11:12" x14ac:dyDescent="0.3">
      <c r="K425"/>
      <c r="L425"/>
    </row>
    <row r="426" spans="11:12" x14ac:dyDescent="0.3">
      <c r="K426"/>
      <c r="L426"/>
    </row>
    <row r="427" spans="11:12" x14ac:dyDescent="0.3">
      <c r="K427"/>
      <c r="L427"/>
    </row>
    <row r="428" spans="11:12" x14ac:dyDescent="0.3">
      <c r="K428"/>
      <c r="L428"/>
    </row>
    <row r="429" spans="11:12" x14ac:dyDescent="0.3">
      <c r="K429"/>
      <c r="L429"/>
    </row>
    <row r="430" spans="11:12" x14ac:dyDescent="0.3">
      <c r="K430"/>
      <c r="L430"/>
    </row>
    <row r="431" spans="11:12" x14ac:dyDescent="0.3">
      <c r="K431"/>
      <c r="L431"/>
    </row>
    <row r="432" spans="11:12" x14ac:dyDescent="0.3">
      <c r="K432"/>
      <c r="L432"/>
    </row>
    <row r="433" spans="11:12" x14ac:dyDescent="0.3">
      <c r="K433"/>
      <c r="L433"/>
    </row>
    <row r="434" spans="11:12" x14ac:dyDescent="0.3">
      <c r="K434"/>
      <c r="L434"/>
    </row>
    <row r="435" spans="11:12" x14ac:dyDescent="0.3">
      <c r="K435"/>
      <c r="L435"/>
    </row>
    <row r="436" spans="11:12" x14ac:dyDescent="0.3">
      <c r="K436"/>
      <c r="L436"/>
    </row>
    <row r="437" spans="11:12" x14ac:dyDescent="0.3">
      <c r="K437"/>
      <c r="L437"/>
    </row>
    <row r="438" spans="11:12" x14ac:dyDescent="0.3">
      <c r="K438"/>
      <c r="L438"/>
    </row>
    <row r="439" spans="11:12" x14ac:dyDescent="0.3">
      <c r="K439"/>
      <c r="L439"/>
    </row>
    <row r="440" spans="11:12" x14ac:dyDescent="0.3">
      <c r="K440"/>
      <c r="L440"/>
    </row>
    <row r="441" spans="11:12" x14ac:dyDescent="0.3">
      <c r="K441"/>
      <c r="L441"/>
    </row>
    <row r="442" spans="11:12" x14ac:dyDescent="0.3">
      <c r="K442"/>
      <c r="L442"/>
    </row>
    <row r="443" spans="11:12" x14ac:dyDescent="0.3">
      <c r="K443"/>
      <c r="L443"/>
    </row>
    <row r="444" spans="11:12" x14ac:dyDescent="0.3">
      <c r="K444"/>
      <c r="L444"/>
    </row>
    <row r="445" spans="11:12" x14ac:dyDescent="0.3">
      <c r="K445"/>
      <c r="L445"/>
    </row>
    <row r="446" spans="11:12" x14ac:dyDescent="0.3">
      <c r="K446"/>
      <c r="L446"/>
    </row>
    <row r="447" spans="11:12" x14ac:dyDescent="0.3">
      <c r="K447"/>
      <c r="L447"/>
    </row>
    <row r="448" spans="11:12" x14ac:dyDescent="0.3">
      <c r="K448"/>
      <c r="L448"/>
    </row>
    <row r="449" spans="11:12" x14ac:dyDescent="0.3">
      <c r="K449"/>
      <c r="L449"/>
    </row>
    <row r="450" spans="11:12" x14ac:dyDescent="0.3">
      <c r="K450"/>
      <c r="L450"/>
    </row>
    <row r="451" spans="11:12" x14ac:dyDescent="0.3">
      <c r="K451"/>
      <c r="L451"/>
    </row>
    <row r="452" spans="11:12" x14ac:dyDescent="0.3">
      <c r="K452"/>
      <c r="L452"/>
    </row>
    <row r="453" spans="11:12" x14ac:dyDescent="0.3">
      <c r="K453"/>
      <c r="L453"/>
    </row>
    <row r="454" spans="11:12" x14ac:dyDescent="0.3">
      <c r="K454"/>
      <c r="L454"/>
    </row>
    <row r="455" spans="11:12" x14ac:dyDescent="0.3">
      <c r="K455"/>
      <c r="L455"/>
    </row>
    <row r="456" spans="11:12" x14ac:dyDescent="0.3">
      <c r="K456"/>
      <c r="L456"/>
    </row>
    <row r="457" spans="11:12" x14ac:dyDescent="0.3">
      <c r="K457"/>
      <c r="L457"/>
    </row>
    <row r="458" spans="11:12" x14ac:dyDescent="0.3">
      <c r="K458"/>
      <c r="L458"/>
    </row>
    <row r="459" spans="11:12" x14ac:dyDescent="0.3">
      <c r="K459"/>
      <c r="L459"/>
    </row>
    <row r="460" spans="11:12" x14ac:dyDescent="0.3">
      <c r="K460"/>
      <c r="L460"/>
    </row>
    <row r="461" spans="11:12" x14ac:dyDescent="0.3">
      <c r="K461"/>
      <c r="L461"/>
    </row>
    <row r="462" spans="11:12" x14ac:dyDescent="0.3">
      <c r="K462"/>
      <c r="L462"/>
    </row>
    <row r="463" spans="11:12" x14ac:dyDescent="0.3">
      <c r="K463"/>
      <c r="L463"/>
    </row>
    <row r="464" spans="11:12" x14ac:dyDescent="0.3">
      <c r="K464"/>
      <c r="L464"/>
    </row>
    <row r="465" spans="11:12" x14ac:dyDescent="0.3">
      <c r="K465"/>
      <c r="L465"/>
    </row>
    <row r="466" spans="11:12" x14ac:dyDescent="0.3">
      <c r="K466"/>
      <c r="L466"/>
    </row>
    <row r="467" spans="11:12" x14ac:dyDescent="0.3">
      <c r="K467"/>
      <c r="L467"/>
    </row>
    <row r="468" spans="11:12" x14ac:dyDescent="0.3">
      <c r="K468"/>
      <c r="L468"/>
    </row>
    <row r="469" spans="11:12" x14ac:dyDescent="0.3">
      <c r="K469"/>
      <c r="L469"/>
    </row>
    <row r="470" spans="11:12" x14ac:dyDescent="0.3">
      <c r="K470"/>
      <c r="L470"/>
    </row>
    <row r="471" spans="11:12" x14ac:dyDescent="0.3">
      <c r="K471"/>
      <c r="L471"/>
    </row>
    <row r="472" spans="11:12" x14ac:dyDescent="0.3">
      <c r="K472"/>
      <c r="L472"/>
    </row>
    <row r="473" spans="11:12" x14ac:dyDescent="0.3">
      <c r="K473"/>
      <c r="L473"/>
    </row>
    <row r="474" spans="11:12" x14ac:dyDescent="0.3">
      <c r="K474"/>
      <c r="L474"/>
    </row>
    <row r="475" spans="11:12" x14ac:dyDescent="0.3">
      <c r="K475"/>
      <c r="L475"/>
    </row>
    <row r="476" spans="11:12" x14ac:dyDescent="0.3">
      <c r="K476"/>
      <c r="L476"/>
    </row>
    <row r="477" spans="11:12" x14ac:dyDescent="0.3">
      <c r="K477"/>
      <c r="L477"/>
    </row>
    <row r="478" spans="11:12" x14ac:dyDescent="0.3">
      <c r="K478"/>
      <c r="L478"/>
    </row>
    <row r="479" spans="11:12" x14ac:dyDescent="0.3">
      <c r="K479"/>
      <c r="L479"/>
    </row>
    <row r="480" spans="11:12" x14ac:dyDescent="0.3">
      <c r="K480"/>
      <c r="L480"/>
    </row>
    <row r="481" spans="11:12" x14ac:dyDescent="0.3">
      <c r="K481"/>
      <c r="L481"/>
    </row>
    <row r="482" spans="11:12" x14ac:dyDescent="0.3">
      <c r="K482"/>
      <c r="L482"/>
    </row>
    <row r="483" spans="11:12" x14ac:dyDescent="0.3">
      <c r="K483"/>
      <c r="L483"/>
    </row>
    <row r="484" spans="11:12" x14ac:dyDescent="0.3">
      <c r="K484"/>
      <c r="L484"/>
    </row>
    <row r="485" spans="11:12" x14ac:dyDescent="0.3">
      <c r="K485"/>
      <c r="L485"/>
    </row>
    <row r="486" spans="11:12" x14ac:dyDescent="0.3">
      <c r="K486"/>
      <c r="L486"/>
    </row>
    <row r="487" spans="11:12" x14ac:dyDescent="0.3">
      <c r="K487"/>
      <c r="L487"/>
    </row>
    <row r="488" spans="11:12" x14ac:dyDescent="0.3">
      <c r="K488"/>
      <c r="L488"/>
    </row>
    <row r="489" spans="11:12" x14ac:dyDescent="0.3">
      <c r="K489"/>
      <c r="L489"/>
    </row>
    <row r="490" spans="11:12" x14ac:dyDescent="0.3">
      <c r="K490"/>
      <c r="L490"/>
    </row>
    <row r="491" spans="11:12" x14ac:dyDescent="0.3">
      <c r="K491"/>
      <c r="L491"/>
    </row>
    <row r="492" spans="11:12" x14ac:dyDescent="0.3">
      <c r="K492"/>
      <c r="L492"/>
    </row>
    <row r="493" spans="11:12" x14ac:dyDescent="0.3">
      <c r="K493"/>
      <c r="L493"/>
    </row>
    <row r="494" spans="11:12" x14ac:dyDescent="0.3">
      <c r="K494"/>
      <c r="L494"/>
    </row>
    <row r="495" spans="11:12" x14ac:dyDescent="0.3">
      <c r="K495"/>
      <c r="L495"/>
    </row>
    <row r="496" spans="11:12" x14ac:dyDescent="0.3">
      <c r="K496"/>
      <c r="L496"/>
    </row>
    <row r="497" spans="11:12" x14ac:dyDescent="0.3">
      <c r="K497"/>
      <c r="L497"/>
    </row>
    <row r="498" spans="11:12" x14ac:dyDescent="0.3">
      <c r="K498"/>
      <c r="L498"/>
    </row>
    <row r="499" spans="11:12" x14ac:dyDescent="0.3">
      <c r="K499"/>
      <c r="L499"/>
    </row>
    <row r="500" spans="11:12" x14ac:dyDescent="0.3">
      <c r="K500"/>
      <c r="L500"/>
    </row>
    <row r="501" spans="11:12" x14ac:dyDescent="0.3">
      <c r="K501"/>
      <c r="L501"/>
    </row>
    <row r="502" spans="11:12" x14ac:dyDescent="0.3">
      <c r="K502"/>
      <c r="L502"/>
    </row>
    <row r="503" spans="11:12" x14ac:dyDescent="0.3">
      <c r="K503"/>
      <c r="L503"/>
    </row>
    <row r="504" spans="11:12" x14ac:dyDescent="0.3">
      <c r="K504"/>
      <c r="L504"/>
    </row>
    <row r="505" spans="11:12" x14ac:dyDescent="0.3">
      <c r="K505"/>
      <c r="L505"/>
    </row>
    <row r="506" spans="11:12" x14ac:dyDescent="0.3">
      <c r="K506"/>
      <c r="L506"/>
    </row>
    <row r="507" spans="11:12" x14ac:dyDescent="0.3">
      <c r="K507"/>
      <c r="L507"/>
    </row>
    <row r="508" spans="11:12" x14ac:dyDescent="0.3">
      <c r="K508"/>
      <c r="L508"/>
    </row>
    <row r="509" spans="11:12" x14ac:dyDescent="0.3">
      <c r="K509"/>
      <c r="L509"/>
    </row>
    <row r="510" spans="11:12" x14ac:dyDescent="0.3">
      <c r="K510"/>
      <c r="L510"/>
    </row>
    <row r="511" spans="11:12" x14ac:dyDescent="0.3">
      <c r="K511"/>
      <c r="L511"/>
    </row>
    <row r="512" spans="11:12" x14ac:dyDescent="0.3">
      <c r="K512"/>
      <c r="L512"/>
    </row>
    <row r="513" spans="11:12" x14ac:dyDescent="0.3">
      <c r="K513"/>
      <c r="L513"/>
    </row>
    <row r="514" spans="11:12" x14ac:dyDescent="0.3">
      <c r="K514"/>
      <c r="L514"/>
    </row>
    <row r="515" spans="11:12" x14ac:dyDescent="0.3">
      <c r="K515"/>
      <c r="L515"/>
    </row>
    <row r="516" spans="11:12" x14ac:dyDescent="0.3">
      <c r="K516"/>
      <c r="L516"/>
    </row>
    <row r="517" spans="11:12" x14ac:dyDescent="0.3">
      <c r="K517"/>
      <c r="L517"/>
    </row>
    <row r="518" spans="11:12" x14ac:dyDescent="0.3">
      <c r="K518"/>
      <c r="L518"/>
    </row>
    <row r="519" spans="11:12" x14ac:dyDescent="0.3">
      <c r="K519"/>
      <c r="L519"/>
    </row>
    <row r="520" spans="11:12" x14ac:dyDescent="0.3">
      <c r="K520"/>
      <c r="L520"/>
    </row>
    <row r="521" spans="11:12" x14ac:dyDescent="0.3">
      <c r="K521"/>
      <c r="L521"/>
    </row>
    <row r="522" spans="11:12" x14ac:dyDescent="0.3">
      <c r="K522"/>
      <c r="L522"/>
    </row>
    <row r="523" spans="11:12" x14ac:dyDescent="0.3">
      <c r="K523"/>
      <c r="L523"/>
    </row>
    <row r="524" spans="11:12" x14ac:dyDescent="0.3">
      <c r="K524"/>
      <c r="L524"/>
    </row>
    <row r="525" spans="11:12" x14ac:dyDescent="0.3">
      <c r="K525"/>
      <c r="L525"/>
    </row>
    <row r="526" spans="11:12" x14ac:dyDescent="0.3">
      <c r="K526"/>
      <c r="L526"/>
    </row>
    <row r="527" spans="11:12" x14ac:dyDescent="0.3">
      <c r="K527"/>
      <c r="L527"/>
    </row>
    <row r="528" spans="11:12" x14ac:dyDescent="0.3">
      <c r="K528"/>
      <c r="L528"/>
    </row>
    <row r="529" spans="11:12" x14ac:dyDescent="0.3">
      <c r="K529"/>
      <c r="L529"/>
    </row>
    <row r="530" spans="11:12" x14ac:dyDescent="0.3">
      <c r="K530"/>
      <c r="L530"/>
    </row>
    <row r="531" spans="11:12" x14ac:dyDescent="0.3">
      <c r="K531"/>
      <c r="L531"/>
    </row>
    <row r="532" spans="11:12" x14ac:dyDescent="0.3">
      <c r="K532"/>
      <c r="L532"/>
    </row>
    <row r="533" spans="11:12" x14ac:dyDescent="0.3">
      <c r="K533"/>
      <c r="L533"/>
    </row>
    <row r="534" spans="11:12" x14ac:dyDescent="0.3">
      <c r="K534"/>
      <c r="L534"/>
    </row>
    <row r="535" spans="11:12" x14ac:dyDescent="0.3">
      <c r="K535"/>
      <c r="L535"/>
    </row>
    <row r="536" spans="11:12" x14ac:dyDescent="0.3">
      <c r="K536"/>
      <c r="L536"/>
    </row>
    <row r="537" spans="11:12" x14ac:dyDescent="0.3">
      <c r="K537"/>
      <c r="L537"/>
    </row>
    <row r="538" spans="11:12" x14ac:dyDescent="0.3">
      <c r="K538"/>
      <c r="L538"/>
    </row>
    <row r="539" spans="11:12" x14ac:dyDescent="0.3">
      <c r="K539"/>
      <c r="L539"/>
    </row>
    <row r="540" spans="11:12" x14ac:dyDescent="0.3">
      <c r="K540"/>
      <c r="L540"/>
    </row>
    <row r="541" spans="11:12" x14ac:dyDescent="0.3">
      <c r="K541"/>
      <c r="L541"/>
    </row>
    <row r="542" spans="11:12" x14ac:dyDescent="0.3">
      <c r="K542"/>
      <c r="L542"/>
    </row>
    <row r="543" spans="11:12" x14ac:dyDescent="0.3">
      <c r="K543"/>
      <c r="L543"/>
    </row>
    <row r="544" spans="11:12" x14ac:dyDescent="0.3">
      <c r="K544"/>
      <c r="L544"/>
    </row>
    <row r="545" spans="11:12" x14ac:dyDescent="0.3">
      <c r="K545"/>
      <c r="L545"/>
    </row>
    <row r="546" spans="11:12" x14ac:dyDescent="0.3">
      <c r="K546"/>
      <c r="L546"/>
    </row>
    <row r="547" spans="11:12" x14ac:dyDescent="0.3">
      <c r="K547"/>
      <c r="L547"/>
    </row>
    <row r="548" spans="11:12" x14ac:dyDescent="0.3">
      <c r="K548"/>
      <c r="L548"/>
    </row>
    <row r="549" spans="11:12" x14ac:dyDescent="0.3">
      <c r="K549"/>
      <c r="L549"/>
    </row>
    <row r="550" spans="11:12" x14ac:dyDescent="0.3">
      <c r="K550"/>
      <c r="L550"/>
    </row>
    <row r="551" spans="11:12" x14ac:dyDescent="0.3">
      <c r="K551"/>
      <c r="L551"/>
    </row>
    <row r="552" spans="11:12" x14ac:dyDescent="0.3">
      <c r="K552"/>
      <c r="L552"/>
    </row>
    <row r="553" spans="11:12" x14ac:dyDescent="0.3">
      <c r="K553"/>
      <c r="L553"/>
    </row>
    <row r="554" spans="11:12" x14ac:dyDescent="0.3">
      <c r="K554"/>
      <c r="L554"/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5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C219-D4DC-4FDC-ABA1-38E81E36F8BD}">
  <sheetPr>
    <pageSetUpPr fitToPage="1"/>
  </sheetPr>
  <dimension ref="A1:L74"/>
  <sheetViews>
    <sheetView zoomScale="250" zoomScaleNormal="250" workbookViewId="0">
      <selection sqref="A1:XFD1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8.109375" bestFit="1" customWidth="1"/>
    <col min="4" max="4" width="14.109375" bestFit="1" customWidth="1"/>
    <col min="5" max="5" width="8.44140625" bestFit="1" customWidth="1"/>
    <col min="6" max="6" width="10.109375" customWidth="1"/>
    <col min="7" max="7" width="8.44140625" bestFit="1" customWidth="1"/>
    <col min="8" max="8" width="9.33203125" bestFit="1" customWidth="1"/>
    <col min="9" max="9" width="8.44140625" bestFit="1" customWidth="1"/>
    <col min="10" max="10" width="9.33203125" bestFit="1" customWidth="1"/>
  </cols>
  <sheetData>
    <row r="1" spans="1:12" ht="60" customHeight="1" thickBot="1" x14ac:dyDescent="0.35">
      <c r="A1" s="39" t="s">
        <v>497</v>
      </c>
      <c r="B1" s="40"/>
      <c r="C1" s="40"/>
      <c r="D1" s="40"/>
      <c r="E1" s="41" t="s">
        <v>308</v>
      </c>
      <c r="F1" s="53"/>
      <c r="G1" s="54" t="s">
        <v>309</v>
      </c>
      <c r="H1" s="55"/>
      <c r="I1" s="49" t="s">
        <v>48</v>
      </c>
      <c r="J1" s="50"/>
    </row>
    <row r="2" spans="1:12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2" ht="15" thickBot="1" x14ac:dyDescent="0.35">
      <c r="A3" s="6">
        <v>1</v>
      </c>
      <c r="B3" s="7" t="s">
        <v>11</v>
      </c>
      <c r="C3" s="6" t="s">
        <v>12</v>
      </c>
      <c r="D3" s="8">
        <v>2000</v>
      </c>
      <c r="E3" s="9">
        <v>57.16</v>
      </c>
      <c r="F3" s="9">
        <v>1000</v>
      </c>
      <c r="G3" s="10">
        <v>59</v>
      </c>
      <c r="H3" s="10">
        <v>1000</v>
      </c>
      <c r="I3" s="11">
        <v>58.54</v>
      </c>
      <c r="J3" s="11">
        <v>1000</v>
      </c>
      <c r="L3" s="23"/>
    </row>
    <row r="4" spans="1:12" ht="15" thickBot="1" x14ac:dyDescent="0.35">
      <c r="A4" s="6">
        <v>2</v>
      </c>
      <c r="B4" s="7" t="s">
        <v>347</v>
      </c>
      <c r="C4" s="6" t="s">
        <v>310</v>
      </c>
      <c r="D4" s="8">
        <v>1964.8</v>
      </c>
      <c r="E4" s="9" t="s">
        <v>7</v>
      </c>
      <c r="F4" s="9">
        <v>0</v>
      </c>
      <c r="G4" s="10">
        <v>60.67</v>
      </c>
      <c r="H4" s="10">
        <v>988.13</v>
      </c>
      <c r="I4" s="11">
        <v>61.84</v>
      </c>
      <c r="J4" s="11">
        <v>976.67</v>
      </c>
    </row>
    <row r="5" spans="1:12" ht="15" thickBot="1" x14ac:dyDescent="0.35">
      <c r="A5" s="6">
        <f>A4+1</f>
        <v>3</v>
      </c>
      <c r="B5" s="7" t="s">
        <v>35</v>
      </c>
      <c r="C5" s="6" t="s">
        <v>12</v>
      </c>
      <c r="D5" s="8">
        <v>1950.97</v>
      </c>
      <c r="E5" s="9">
        <v>60.96</v>
      </c>
      <c r="F5" s="9">
        <v>973.4</v>
      </c>
      <c r="G5" s="10">
        <v>62.16</v>
      </c>
      <c r="H5" s="10">
        <v>977.57</v>
      </c>
      <c r="I5" s="11">
        <v>89.64</v>
      </c>
      <c r="J5" s="11">
        <v>780.15</v>
      </c>
    </row>
    <row r="6" spans="1:12" ht="15" thickBot="1" x14ac:dyDescent="0.35">
      <c r="A6" s="6">
        <f t="shared" ref="A6:A69" si="0">A5+1</f>
        <v>4</v>
      </c>
      <c r="B6" s="7" t="s">
        <v>206</v>
      </c>
      <c r="C6" s="6" t="s">
        <v>12</v>
      </c>
      <c r="D6" s="8">
        <v>1940.44</v>
      </c>
      <c r="E6" s="9">
        <v>60.68</v>
      </c>
      <c r="F6" s="9">
        <v>975.36</v>
      </c>
      <c r="G6" s="10" t="s">
        <v>7</v>
      </c>
      <c r="H6" s="10">
        <v>0</v>
      </c>
      <c r="I6" s="11">
        <v>63.48</v>
      </c>
      <c r="J6" s="11">
        <v>965.08</v>
      </c>
    </row>
    <row r="7" spans="1:12" ht="15" thickBot="1" x14ac:dyDescent="0.35">
      <c r="A7" s="6">
        <f t="shared" si="0"/>
        <v>5</v>
      </c>
      <c r="B7" s="7" t="s">
        <v>315</v>
      </c>
      <c r="C7" s="6" t="s">
        <v>310</v>
      </c>
      <c r="D7" s="8">
        <v>1936.01</v>
      </c>
      <c r="E7" s="9">
        <v>60.06</v>
      </c>
      <c r="F7" s="9">
        <v>979.7</v>
      </c>
      <c r="G7" s="10">
        <v>117.23</v>
      </c>
      <c r="H7" s="10">
        <v>587.03</v>
      </c>
      <c r="I7" s="11">
        <v>64.72</v>
      </c>
      <c r="J7" s="11">
        <v>956.31</v>
      </c>
    </row>
    <row r="8" spans="1:12" ht="15" thickBot="1" x14ac:dyDescent="0.35">
      <c r="A8" s="6">
        <f t="shared" si="0"/>
        <v>6</v>
      </c>
      <c r="B8" s="7" t="s">
        <v>23</v>
      </c>
      <c r="C8" s="6" t="s">
        <v>12</v>
      </c>
      <c r="D8" s="8">
        <v>1935.11</v>
      </c>
      <c r="E8" s="9">
        <v>63.3</v>
      </c>
      <c r="F8" s="9">
        <v>957.01</v>
      </c>
      <c r="G8" s="10">
        <v>62.09</v>
      </c>
      <c r="H8" s="10">
        <v>978.1</v>
      </c>
      <c r="I8" s="11">
        <v>92.46</v>
      </c>
      <c r="J8" s="11">
        <v>760.21</v>
      </c>
    </row>
    <row r="9" spans="1:12" ht="15" thickBot="1" x14ac:dyDescent="0.35">
      <c r="A9" s="6">
        <f t="shared" si="0"/>
        <v>7</v>
      </c>
      <c r="B9" s="7" t="s">
        <v>314</v>
      </c>
      <c r="C9" s="6" t="s">
        <v>28</v>
      </c>
      <c r="D9" s="8">
        <v>1933</v>
      </c>
      <c r="E9" s="9" t="s">
        <v>7</v>
      </c>
      <c r="F9" s="9">
        <v>0</v>
      </c>
      <c r="G9" s="10">
        <v>64.06</v>
      </c>
      <c r="H9" s="10">
        <v>964.1</v>
      </c>
      <c r="I9" s="11">
        <v>62.94</v>
      </c>
      <c r="J9" s="11">
        <v>968.9</v>
      </c>
    </row>
    <row r="10" spans="1:12" ht="15" thickBot="1" x14ac:dyDescent="0.35">
      <c r="A10" s="6">
        <f t="shared" si="0"/>
        <v>8</v>
      </c>
      <c r="B10" s="7" t="s">
        <v>320</v>
      </c>
      <c r="C10" s="6" t="s">
        <v>310</v>
      </c>
      <c r="D10" s="8">
        <v>1931.24</v>
      </c>
      <c r="E10" s="9">
        <v>62.72</v>
      </c>
      <c r="F10" s="9">
        <v>961.08</v>
      </c>
      <c r="G10" s="10">
        <v>117.38</v>
      </c>
      <c r="H10" s="10">
        <v>585.95000000000005</v>
      </c>
      <c r="I10" s="11">
        <v>62.76</v>
      </c>
      <c r="J10" s="11">
        <v>970.17</v>
      </c>
    </row>
    <row r="11" spans="1:12" ht="15" thickBot="1" x14ac:dyDescent="0.35">
      <c r="A11" s="6">
        <f t="shared" si="0"/>
        <v>9</v>
      </c>
      <c r="B11" s="7" t="s">
        <v>242</v>
      </c>
      <c r="C11" s="6" t="s">
        <v>12</v>
      </c>
      <c r="D11" s="8">
        <v>1919.75</v>
      </c>
      <c r="E11" s="9">
        <v>62.1</v>
      </c>
      <c r="F11" s="9">
        <v>965.42</v>
      </c>
      <c r="G11" s="10">
        <v>67.73</v>
      </c>
      <c r="H11" s="10">
        <v>938.06</v>
      </c>
      <c r="I11" s="11">
        <v>65</v>
      </c>
      <c r="J11" s="11">
        <v>954.33</v>
      </c>
    </row>
    <row r="12" spans="1:12" ht="15" thickBot="1" x14ac:dyDescent="0.35">
      <c r="A12" s="6">
        <f t="shared" si="0"/>
        <v>10</v>
      </c>
      <c r="B12" s="7" t="s">
        <v>216</v>
      </c>
      <c r="C12" s="6" t="s">
        <v>12</v>
      </c>
      <c r="D12" s="8">
        <v>1919.09</v>
      </c>
      <c r="E12" s="9">
        <v>62.76</v>
      </c>
      <c r="F12" s="9">
        <v>960.8</v>
      </c>
      <c r="G12" s="10" t="s">
        <v>7</v>
      </c>
      <c r="H12" s="10">
        <v>0</v>
      </c>
      <c r="I12" s="11">
        <v>64.44</v>
      </c>
      <c r="J12" s="11">
        <v>958.29</v>
      </c>
    </row>
    <row r="13" spans="1:12" ht="15" thickBot="1" x14ac:dyDescent="0.35">
      <c r="A13" s="6">
        <f t="shared" si="0"/>
        <v>11</v>
      </c>
      <c r="B13" s="7" t="s">
        <v>237</v>
      </c>
      <c r="C13" s="6" t="s">
        <v>9</v>
      </c>
      <c r="D13" s="8">
        <v>1878.84</v>
      </c>
      <c r="E13" s="9" t="s">
        <v>7</v>
      </c>
      <c r="F13" s="9">
        <v>0</v>
      </c>
      <c r="G13" s="10">
        <v>68.23</v>
      </c>
      <c r="H13" s="10">
        <v>934.54</v>
      </c>
      <c r="I13" s="11">
        <v>66.42</v>
      </c>
      <c r="J13" s="11">
        <v>944.3</v>
      </c>
    </row>
    <row r="14" spans="1:12" ht="15" thickBot="1" x14ac:dyDescent="0.35">
      <c r="A14" s="6">
        <f t="shared" si="0"/>
        <v>12</v>
      </c>
      <c r="B14" s="7" t="s">
        <v>13</v>
      </c>
      <c r="C14" s="6" t="s">
        <v>12</v>
      </c>
      <c r="D14" s="8">
        <v>1811.94</v>
      </c>
      <c r="E14" s="9">
        <v>118.34</v>
      </c>
      <c r="F14" s="9">
        <v>571.69000000000005</v>
      </c>
      <c r="G14" s="10">
        <v>71.62</v>
      </c>
      <c r="H14" s="10">
        <v>910.48</v>
      </c>
      <c r="I14" s="11">
        <v>72.48</v>
      </c>
      <c r="J14" s="11">
        <v>901.46</v>
      </c>
    </row>
    <row r="15" spans="1:12" ht="15" thickBot="1" x14ac:dyDescent="0.35">
      <c r="A15" s="6">
        <f t="shared" si="0"/>
        <v>13</v>
      </c>
      <c r="B15" s="7" t="s">
        <v>297</v>
      </c>
      <c r="C15" s="6" t="s">
        <v>9</v>
      </c>
      <c r="D15" s="8">
        <v>1700.23</v>
      </c>
      <c r="E15" s="9" t="s">
        <v>7</v>
      </c>
      <c r="F15" s="9">
        <v>0</v>
      </c>
      <c r="G15" s="10">
        <v>94.59</v>
      </c>
      <c r="H15" s="10">
        <v>747.59</v>
      </c>
      <c r="I15" s="11">
        <v>65.239999999999995</v>
      </c>
      <c r="J15" s="11">
        <v>952.64</v>
      </c>
    </row>
    <row r="16" spans="1:12" ht="15" thickBot="1" x14ac:dyDescent="0.35">
      <c r="A16" s="6">
        <f t="shared" si="0"/>
        <v>14</v>
      </c>
      <c r="B16" s="7" t="s">
        <v>236</v>
      </c>
      <c r="C16" s="6" t="s">
        <v>12</v>
      </c>
      <c r="D16" s="8">
        <v>1656.51</v>
      </c>
      <c r="E16" s="9">
        <v>91.72</v>
      </c>
      <c r="F16" s="9">
        <v>758.05</v>
      </c>
      <c r="G16" s="10">
        <v>73.319999999999993</v>
      </c>
      <c r="H16" s="10">
        <v>898.46</v>
      </c>
      <c r="I16" s="11">
        <v>122.2</v>
      </c>
      <c r="J16" s="11">
        <v>549.98</v>
      </c>
    </row>
    <row r="17" spans="1:10" ht="15" thickBot="1" x14ac:dyDescent="0.35">
      <c r="A17" s="6">
        <f t="shared" si="0"/>
        <v>15</v>
      </c>
      <c r="B17" s="7" t="s">
        <v>84</v>
      </c>
      <c r="C17" s="6" t="s">
        <v>15</v>
      </c>
      <c r="D17" s="8">
        <v>1641.99</v>
      </c>
      <c r="E17" s="9">
        <v>71.22</v>
      </c>
      <c r="F17" s="9">
        <v>901.57</v>
      </c>
      <c r="G17" s="10" t="s">
        <v>7</v>
      </c>
      <c r="H17" s="10">
        <v>0</v>
      </c>
      <c r="I17" s="11">
        <v>95.26</v>
      </c>
      <c r="J17" s="11">
        <v>740.42</v>
      </c>
    </row>
    <row r="18" spans="1:10" ht="15" thickBot="1" x14ac:dyDescent="0.35">
      <c r="A18" s="6">
        <f t="shared" si="0"/>
        <v>16</v>
      </c>
      <c r="B18" s="7" t="s">
        <v>250</v>
      </c>
      <c r="C18" s="6" t="s">
        <v>17</v>
      </c>
      <c r="D18" s="8">
        <v>1495.96</v>
      </c>
      <c r="E18" s="9">
        <v>65.319999999999993</v>
      </c>
      <c r="F18" s="9">
        <v>942.87</v>
      </c>
      <c r="G18" s="10" t="s">
        <v>7</v>
      </c>
      <c r="H18" s="10">
        <v>0</v>
      </c>
      <c r="I18" s="11">
        <v>121.76</v>
      </c>
      <c r="J18" s="11">
        <v>553.09</v>
      </c>
    </row>
    <row r="19" spans="1:10" ht="15" thickBot="1" x14ac:dyDescent="0.35">
      <c r="A19" s="6">
        <f t="shared" si="0"/>
        <v>17</v>
      </c>
      <c r="B19" s="7" t="s">
        <v>318</v>
      </c>
      <c r="C19" s="6" t="s">
        <v>28</v>
      </c>
      <c r="D19" s="8">
        <v>1466.97</v>
      </c>
      <c r="E19" s="9" t="s">
        <v>7</v>
      </c>
      <c r="F19" s="9">
        <v>0</v>
      </c>
      <c r="G19" s="10">
        <v>96.02</v>
      </c>
      <c r="H19" s="10">
        <v>737.44</v>
      </c>
      <c r="I19" s="11">
        <v>96.8</v>
      </c>
      <c r="J19" s="11">
        <v>729.53</v>
      </c>
    </row>
    <row r="20" spans="1:10" ht="15" thickBot="1" x14ac:dyDescent="0.35">
      <c r="A20" s="6">
        <f t="shared" si="0"/>
        <v>18</v>
      </c>
      <c r="B20" s="7" t="s">
        <v>324</v>
      </c>
      <c r="C20" s="6" t="s">
        <v>15</v>
      </c>
      <c r="D20" s="8">
        <v>1462.62</v>
      </c>
      <c r="E20" s="9">
        <v>96.66</v>
      </c>
      <c r="F20" s="9">
        <v>723.47</v>
      </c>
      <c r="G20" s="10" t="s">
        <v>7</v>
      </c>
      <c r="H20" s="10">
        <v>0</v>
      </c>
      <c r="I20" s="11">
        <v>95.44</v>
      </c>
      <c r="J20" s="11">
        <v>739.15</v>
      </c>
    </row>
    <row r="21" spans="1:10" ht="15" thickBot="1" x14ac:dyDescent="0.35">
      <c r="A21" s="6">
        <f t="shared" si="0"/>
        <v>19</v>
      </c>
      <c r="B21" s="7" t="s">
        <v>298</v>
      </c>
      <c r="C21" s="6" t="s">
        <v>9</v>
      </c>
      <c r="D21" s="8">
        <v>1354.05</v>
      </c>
      <c r="E21" s="9" t="s">
        <v>7</v>
      </c>
      <c r="F21" s="9">
        <v>0</v>
      </c>
      <c r="G21" s="10">
        <v>63.28</v>
      </c>
      <c r="H21" s="10">
        <v>969.63</v>
      </c>
      <c r="I21" s="11">
        <v>145.62</v>
      </c>
      <c r="J21" s="11">
        <v>384.42</v>
      </c>
    </row>
    <row r="22" spans="1:10" ht="15" thickBot="1" x14ac:dyDescent="0.35">
      <c r="A22" s="6">
        <f t="shared" si="0"/>
        <v>20</v>
      </c>
      <c r="B22" s="7" t="s">
        <v>42</v>
      </c>
      <c r="C22" s="6" t="s">
        <v>17</v>
      </c>
      <c r="D22" s="8">
        <v>1297.5</v>
      </c>
      <c r="E22" s="9">
        <v>92.74</v>
      </c>
      <c r="F22" s="9">
        <v>750.91</v>
      </c>
      <c r="G22" s="10" t="s">
        <v>7</v>
      </c>
      <c r="H22" s="10">
        <v>0</v>
      </c>
      <c r="I22" s="11">
        <v>122.68</v>
      </c>
      <c r="J22" s="11">
        <v>546.59</v>
      </c>
    </row>
    <row r="23" spans="1:10" ht="15" thickBot="1" x14ac:dyDescent="0.35">
      <c r="A23" s="6">
        <f t="shared" si="0"/>
        <v>21</v>
      </c>
      <c r="B23" s="7" t="s">
        <v>267</v>
      </c>
      <c r="C23" s="6" t="s">
        <v>17</v>
      </c>
      <c r="D23" s="8">
        <v>1291.92</v>
      </c>
      <c r="E23" s="9">
        <v>120.76</v>
      </c>
      <c r="F23" s="9">
        <v>554.75</v>
      </c>
      <c r="G23" s="10" t="s">
        <v>7</v>
      </c>
      <c r="H23" s="10">
        <v>0</v>
      </c>
      <c r="I23" s="11">
        <v>95.72</v>
      </c>
      <c r="J23" s="11">
        <v>737.17</v>
      </c>
    </row>
    <row r="24" spans="1:10" ht="15" thickBot="1" x14ac:dyDescent="0.35">
      <c r="A24" s="6">
        <f t="shared" si="0"/>
        <v>22</v>
      </c>
      <c r="B24" s="7" t="s">
        <v>302</v>
      </c>
      <c r="C24" s="6" t="s">
        <v>9</v>
      </c>
      <c r="D24" s="8">
        <v>973.28</v>
      </c>
      <c r="E24" s="9" t="s">
        <v>7</v>
      </c>
      <c r="F24" s="9">
        <v>0</v>
      </c>
      <c r="G24" s="10" t="s">
        <v>7</v>
      </c>
      <c r="H24" s="10">
        <v>0</v>
      </c>
      <c r="I24" s="11">
        <v>62.32</v>
      </c>
      <c r="J24" s="11">
        <v>973.28</v>
      </c>
    </row>
    <row r="25" spans="1:10" ht="15" thickBot="1" x14ac:dyDescent="0.35">
      <c r="A25" s="6">
        <f t="shared" si="0"/>
        <v>23</v>
      </c>
      <c r="B25" s="7" t="s">
        <v>251</v>
      </c>
      <c r="C25" s="6" t="s">
        <v>17</v>
      </c>
      <c r="D25" s="8">
        <v>968.64</v>
      </c>
      <c r="E25" s="9">
        <v>61.64</v>
      </c>
      <c r="F25" s="9">
        <v>968.64</v>
      </c>
      <c r="G25" s="10" t="s">
        <v>7</v>
      </c>
      <c r="H25" s="10">
        <v>0</v>
      </c>
      <c r="I25" s="11" t="s">
        <v>7</v>
      </c>
      <c r="J25" s="11">
        <v>0</v>
      </c>
    </row>
    <row r="26" spans="1:10" ht="15" thickBot="1" x14ac:dyDescent="0.35">
      <c r="A26" s="6">
        <f t="shared" si="0"/>
        <v>24</v>
      </c>
      <c r="B26" s="7" t="s">
        <v>304</v>
      </c>
      <c r="C26" s="6" t="s">
        <v>9</v>
      </c>
      <c r="D26" s="8">
        <v>963.52</v>
      </c>
      <c r="E26" s="9" t="s">
        <v>7</v>
      </c>
      <c r="F26" s="9">
        <v>0</v>
      </c>
      <c r="G26" s="10" t="s">
        <v>7</v>
      </c>
      <c r="H26" s="10">
        <v>0</v>
      </c>
      <c r="I26" s="11">
        <v>63.7</v>
      </c>
      <c r="J26" s="11">
        <v>963.52</v>
      </c>
    </row>
    <row r="27" spans="1:10" ht="15" thickBot="1" x14ac:dyDescent="0.35">
      <c r="A27" s="6">
        <f t="shared" si="0"/>
        <v>25</v>
      </c>
      <c r="B27" s="7" t="s">
        <v>279</v>
      </c>
      <c r="C27" s="6" t="s">
        <v>9</v>
      </c>
      <c r="D27" s="8">
        <v>962.67</v>
      </c>
      <c r="E27" s="9" t="s">
        <v>7</v>
      </c>
      <c r="F27" s="9">
        <v>0</v>
      </c>
      <c r="G27" s="10" t="s">
        <v>7</v>
      </c>
      <c r="H27" s="10">
        <v>0</v>
      </c>
      <c r="I27" s="11">
        <v>63.82</v>
      </c>
      <c r="J27" s="11">
        <v>962.67</v>
      </c>
    </row>
    <row r="28" spans="1:10" ht="15" thickBot="1" x14ac:dyDescent="0.35">
      <c r="A28" s="6">
        <f t="shared" si="0"/>
        <v>26</v>
      </c>
      <c r="B28" s="7" t="s">
        <v>234</v>
      </c>
      <c r="C28" s="6" t="s">
        <v>9</v>
      </c>
      <c r="D28" s="8">
        <v>958.29</v>
      </c>
      <c r="E28" s="9" t="s">
        <v>7</v>
      </c>
      <c r="F28" s="9">
        <v>0</v>
      </c>
      <c r="G28" s="10" t="s">
        <v>7</v>
      </c>
      <c r="H28" s="10">
        <v>0</v>
      </c>
      <c r="I28" s="11">
        <v>64.44</v>
      </c>
      <c r="J28" s="11">
        <v>958.29</v>
      </c>
    </row>
    <row r="29" spans="1:10" ht="15" thickBot="1" x14ac:dyDescent="0.35">
      <c r="A29" s="6">
        <f t="shared" si="0"/>
        <v>27</v>
      </c>
      <c r="B29" s="7" t="s">
        <v>89</v>
      </c>
      <c r="C29" s="6" t="s">
        <v>28</v>
      </c>
      <c r="D29" s="8">
        <v>957.33</v>
      </c>
      <c r="E29" s="9" t="s">
        <v>7</v>
      </c>
      <c r="F29" s="9">
        <v>0</v>
      </c>
      <c r="G29" s="10">
        <v>65.010000000000005</v>
      </c>
      <c r="H29" s="10">
        <v>957.33</v>
      </c>
      <c r="I29" s="11" t="s">
        <v>7</v>
      </c>
      <c r="J29" s="11">
        <v>0</v>
      </c>
    </row>
    <row r="30" spans="1:10" ht="15" thickBot="1" x14ac:dyDescent="0.35">
      <c r="A30" s="6">
        <f t="shared" si="0"/>
        <v>28</v>
      </c>
      <c r="B30" s="7" t="s">
        <v>358</v>
      </c>
      <c r="C30" s="6" t="s">
        <v>26</v>
      </c>
      <c r="D30" s="8">
        <v>956.87</v>
      </c>
      <c r="E30" s="9" t="s">
        <v>7</v>
      </c>
      <c r="F30" s="9">
        <v>0</v>
      </c>
      <c r="G30" s="10">
        <v>65.08</v>
      </c>
      <c r="H30" s="10">
        <v>956.87</v>
      </c>
      <c r="I30" s="11" t="s">
        <v>7</v>
      </c>
      <c r="J30" s="11">
        <v>0</v>
      </c>
    </row>
    <row r="31" spans="1:10" ht="15" thickBot="1" x14ac:dyDescent="0.35">
      <c r="A31" s="6">
        <f t="shared" si="0"/>
        <v>29</v>
      </c>
      <c r="B31" s="7" t="s">
        <v>8</v>
      </c>
      <c r="C31" s="6" t="s">
        <v>9</v>
      </c>
      <c r="D31" s="8">
        <v>950.52</v>
      </c>
      <c r="E31" s="9" t="s">
        <v>7</v>
      </c>
      <c r="F31" s="9">
        <v>0</v>
      </c>
      <c r="G31" s="10" t="s">
        <v>7</v>
      </c>
      <c r="H31" s="10">
        <v>0</v>
      </c>
      <c r="I31" s="11">
        <v>65.540000000000006</v>
      </c>
      <c r="J31" s="11">
        <v>950.52</v>
      </c>
    </row>
    <row r="32" spans="1:10" ht="15" thickBot="1" x14ac:dyDescent="0.35">
      <c r="A32" s="6">
        <f t="shared" si="0"/>
        <v>30</v>
      </c>
      <c r="B32" s="7" t="s">
        <v>348</v>
      </c>
      <c r="C32" s="6" t="s">
        <v>26</v>
      </c>
      <c r="D32" s="8">
        <v>948.14</v>
      </c>
      <c r="E32" s="9" t="s">
        <v>7</v>
      </c>
      <c r="F32" s="9">
        <v>0</v>
      </c>
      <c r="G32" s="10">
        <v>66.31</v>
      </c>
      <c r="H32" s="10">
        <v>948.14</v>
      </c>
      <c r="I32" s="11" t="s">
        <v>7</v>
      </c>
      <c r="J32" s="11">
        <v>0</v>
      </c>
    </row>
    <row r="33" spans="1:10" ht="15" thickBot="1" x14ac:dyDescent="0.35">
      <c r="A33" s="6">
        <f t="shared" si="0"/>
        <v>31</v>
      </c>
      <c r="B33" s="7" t="s">
        <v>317</v>
      </c>
      <c r="C33" s="6" t="s">
        <v>15</v>
      </c>
      <c r="D33" s="8">
        <v>937.08</v>
      </c>
      <c r="E33" s="9" t="s">
        <v>7</v>
      </c>
      <c r="F33" s="9">
        <v>0</v>
      </c>
      <c r="G33" s="10" t="s">
        <v>7</v>
      </c>
      <c r="H33" s="10">
        <v>0</v>
      </c>
      <c r="I33" s="11">
        <v>67.44</v>
      </c>
      <c r="J33" s="11">
        <v>937.08</v>
      </c>
    </row>
    <row r="34" spans="1:10" ht="15" thickBot="1" x14ac:dyDescent="0.35">
      <c r="A34" s="6">
        <f t="shared" si="0"/>
        <v>32</v>
      </c>
      <c r="B34" s="7" t="s">
        <v>323</v>
      </c>
      <c r="C34" s="6" t="s">
        <v>26</v>
      </c>
      <c r="D34" s="8">
        <v>936.89</v>
      </c>
      <c r="E34" s="9" t="s">
        <v>7</v>
      </c>
      <c r="F34" s="9">
        <v>0</v>
      </c>
      <c r="G34" s="10">
        <v>67.900000000000006</v>
      </c>
      <c r="H34" s="10">
        <v>936.89</v>
      </c>
      <c r="I34" s="11" t="s">
        <v>7</v>
      </c>
      <c r="J34" s="11">
        <v>0</v>
      </c>
    </row>
    <row r="35" spans="1:10" ht="15" thickBot="1" x14ac:dyDescent="0.35">
      <c r="A35" s="6">
        <f t="shared" si="0"/>
        <v>33</v>
      </c>
      <c r="B35" s="7" t="s">
        <v>266</v>
      </c>
      <c r="C35" s="6" t="s">
        <v>15</v>
      </c>
      <c r="D35" s="8">
        <v>935.81</v>
      </c>
      <c r="E35" s="9" t="s">
        <v>7</v>
      </c>
      <c r="F35" s="9">
        <v>0</v>
      </c>
      <c r="G35" s="10" t="s">
        <v>7</v>
      </c>
      <c r="H35" s="10">
        <v>0</v>
      </c>
      <c r="I35" s="11">
        <v>67.62</v>
      </c>
      <c r="J35" s="11">
        <v>935.81</v>
      </c>
    </row>
    <row r="36" spans="1:10" ht="15" thickBot="1" x14ac:dyDescent="0.35">
      <c r="A36" s="6">
        <f t="shared" si="0"/>
        <v>34</v>
      </c>
      <c r="B36" s="7" t="s">
        <v>341</v>
      </c>
      <c r="C36" s="6" t="s">
        <v>17</v>
      </c>
      <c r="D36" s="8">
        <v>933.49</v>
      </c>
      <c r="E36" s="9">
        <v>66.66</v>
      </c>
      <c r="F36" s="9">
        <v>933.49</v>
      </c>
      <c r="G36" s="10" t="s">
        <v>7</v>
      </c>
      <c r="H36" s="10">
        <v>0</v>
      </c>
      <c r="I36" s="11" t="s">
        <v>7</v>
      </c>
      <c r="J36" s="11">
        <v>0</v>
      </c>
    </row>
    <row r="37" spans="1:10" ht="15" thickBot="1" x14ac:dyDescent="0.35">
      <c r="A37" s="6">
        <f t="shared" si="0"/>
        <v>35</v>
      </c>
      <c r="B37" s="7" t="s">
        <v>269</v>
      </c>
      <c r="C37" s="6" t="s">
        <v>76</v>
      </c>
      <c r="D37" s="8">
        <v>916.73</v>
      </c>
      <c r="E37" s="9" t="s">
        <v>7</v>
      </c>
      <c r="F37" s="9">
        <v>0</v>
      </c>
      <c r="G37" s="10" t="s">
        <v>7</v>
      </c>
      <c r="H37" s="10">
        <v>0</v>
      </c>
      <c r="I37" s="11">
        <v>70.319999999999993</v>
      </c>
      <c r="J37" s="11">
        <v>916.73</v>
      </c>
    </row>
    <row r="38" spans="1:10" ht="15" thickBot="1" x14ac:dyDescent="0.35">
      <c r="A38" s="6">
        <f t="shared" si="0"/>
        <v>36</v>
      </c>
      <c r="B38" s="7" t="s">
        <v>321</v>
      </c>
      <c r="C38" s="6" t="s">
        <v>15</v>
      </c>
      <c r="D38" s="8">
        <v>914.75</v>
      </c>
      <c r="E38" s="9" t="s">
        <v>7</v>
      </c>
      <c r="F38" s="9">
        <v>0</v>
      </c>
      <c r="G38" s="10" t="s">
        <v>7</v>
      </c>
      <c r="H38" s="10">
        <v>0</v>
      </c>
      <c r="I38" s="11">
        <v>70.599999999999994</v>
      </c>
      <c r="J38" s="11">
        <v>914.75</v>
      </c>
    </row>
    <row r="39" spans="1:10" ht="15" thickBot="1" x14ac:dyDescent="0.35">
      <c r="A39" s="6">
        <f t="shared" si="0"/>
        <v>37</v>
      </c>
      <c r="B39" s="7" t="s">
        <v>189</v>
      </c>
      <c r="C39" s="6" t="s">
        <v>12</v>
      </c>
      <c r="D39" s="8">
        <v>910.63</v>
      </c>
      <c r="E39" s="9">
        <v>120.96</v>
      </c>
      <c r="F39" s="9">
        <v>553.35</v>
      </c>
      <c r="G39" s="10">
        <v>149.62</v>
      </c>
      <c r="H39" s="10">
        <v>357.29</v>
      </c>
      <c r="I39" s="11">
        <v>174.14</v>
      </c>
      <c r="J39" s="11">
        <v>182.81</v>
      </c>
    </row>
    <row r="40" spans="1:10" ht="15" thickBot="1" x14ac:dyDescent="0.35">
      <c r="A40" s="6">
        <f t="shared" si="0"/>
        <v>38</v>
      </c>
      <c r="B40" s="7" t="s">
        <v>54</v>
      </c>
      <c r="C40" s="6" t="s">
        <v>28</v>
      </c>
      <c r="D40" s="8">
        <v>908.64</v>
      </c>
      <c r="E40" s="9" t="s">
        <v>7</v>
      </c>
      <c r="F40" s="9">
        <v>0</v>
      </c>
      <c r="G40" s="10">
        <v>71.88</v>
      </c>
      <c r="H40" s="10">
        <v>908.64</v>
      </c>
      <c r="I40" s="11" t="s">
        <v>7</v>
      </c>
      <c r="J40" s="11">
        <v>0</v>
      </c>
    </row>
    <row r="41" spans="1:10" ht="15" thickBot="1" x14ac:dyDescent="0.35">
      <c r="A41" s="6">
        <f t="shared" si="0"/>
        <v>39</v>
      </c>
      <c r="B41" s="7" t="s">
        <v>349</v>
      </c>
      <c r="C41" s="6" t="s">
        <v>76</v>
      </c>
      <c r="D41" s="8">
        <v>903.01</v>
      </c>
      <c r="E41" s="9" t="s">
        <v>7</v>
      </c>
      <c r="F41" s="9">
        <v>0</v>
      </c>
      <c r="G41" s="10" t="s">
        <v>7</v>
      </c>
      <c r="H41" s="10">
        <v>0</v>
      </c>
      <c r="I41" s="11">
        <v>72.260000000000005</v>
      </c>
      <c r="J41" s="11">
        <v>903.01</v>
      </c>
    </row>
    <row r="42" spans="1:10" ht="15" thickBot="1" x14ac:dyDescent="0.35">
      <c r="A42" s="6">
        <f t="shared" si="0"/>
        <v>40</v>
      </c>
      <c r="B42" s="7" t="s">
        <v>247</v>
      </c>
      <c r="C42" s="6" t="s">
        <v>17</v>
      </c>
      <c r="D42" s="8">
        <v>902.87</v>
      </c>
      <c r="E42" s="9" t="s">
        <v>7</v>
      </c>
      <c r="F42" s="9">
        <v>0</v>
      </c>
      <c r="G42" s="10" t="s">
        <v>7</v>
      </c>
      <c r="H42" s="10">
        <v>0</v>
      </c>
      <c r="I42" s="11">
        <v>72.28</v>
      </c>
      <c r="J42" s="11">
        <v>902.87</v>
      </c>
    </row>
    <row r="43" spans="1:10" ht="15" thickBot="1" x14ac:dyDescent="0.35">
      <c r="A43" s="6">
        <f t="shared" si="0"/>
        <v>41</v>
      </c>
      <c r="B43" s="7" t="s">
        <v>325</v>
      </c>
      <c r="C43" s="6" t="s">
        <v>56</v>
      </c>
      <c r="D43" s="8">
        <v>893.87</v>
      </c>
      <c r="E43" s="9">
        <v>72.319999999999993</v>
      </c>
      <c r="F43" s="9">
        <v>893.87</v>
      </c>
      <c r="G43" s="10" t="s">
        <v>7</v>
      </c>
      <c r="H43" s="10">
        <v>0</v>
      </c>
      <c r="I43" s="11" t="s">
        <v>7</v>
      </c>
      <c r="J43" s="11">
        <v>0</v>
      </c>
    </row>
    <row r="44" spans="1:10" ht="15" thickBot="1" x14ac:dyDescent="0.35">
      <c r="A44" s="6">
        <f t="shared" si="0"/>
        <v>42</v>
      </c>
      <c r="B44" s="7" t="s">
        <v>350</v>
      </c>
      <c r="C44" s="6" t="s">
        <v>28</v>
      </c>
      <c r="D44" s="8">
        <v>889.77</v>
      </c>
      <c r="E44" s="9" t="s">
        <v>7</v>
      </c>
      <c r="F44" s="9">
        <v>0</v>
      </c>
      <c r="G44" s="10">
        <v>74.540000000000006</v>
      </c>
      <c r="H44" s="10">
        <v>889.77</v>
      </c>
      <c r="I44" s="11" t="s">
        <v>7</v>
      </c>
      <c r="J44" s="11">
        <v>0</v>
      </c>
    </row>
    <row r="45" spans="1:10" ht="15" thickBot="1" x14ac:dyDescent="0.35">
      <c r="A45" s="6">
        <f t="shared" si="0"/>
        <v>43</v>
      </c>
      <c r="B45" s="7" t="s">
        <v>273</v>
      </c>
      <c r="C45" s="6" t="s">
        <v>9</v>
      </c>
      <c r="D45" s="8">
        <v>880.81</v>
      </c>
      <c r="E45" s="9" t="s">
        <v>7</v>
      </c>
      <c r="F45" s="9">
        <v>0</v>
      </c>
      <c r="G45" s="10" t="s">
        <v>7</v>
      </c>
      <c r="H45" s="10">
        <v>0</v>
      </c>
      <c r="I45" s="11">
        <v>75.400000000000006</v>
      </c>
      <c r="J45" s="11">
        <v>880.81</v>
      </c>
    </row>
    <row r="46" spans="1:10" ht="15" thickBot="1" x14ac:dyDescent="0.35">
      <c r="A46" s="6">
        <f t="shared" si="0"/>
        <v>44</v>
      </c>
      <c r="B46" s="7" t="s">
        <v>313</v>
      </c>
      <c r="C46" s="6" t="s">
        <v>28</v>
      </c>
      <c r="D46" s="8">
        <v>858.94</v>
      </c>
      <c r="E46" s="9" t="s">
        <v>7</v>
      </c>
      <c r="F46" s="9">
        <v>0</v>
      </c>
      <c r="G46" s="10">
        <v>78.89</v>
      </c>
      <c r="H46" s="10">
        <v>858.94</v>
      </c>
      <c r="I46" s="11" t="s">
        <v>7</v>
      </c>
      <c r="J46" s="11">
        <v>0</v>
      </c>
    </row>
    <row r="47" spans="1:10" ht="15" thickBot="1" x14ac:dyDescent="0.35">
      <c r="A47" s="6">
        <f t="shared" si="0"/>
        <v>45</v>
      </c>
      <c r="B47" s="7" t="s">
        <v>351</v>
      </c>
      <c r="C47" s="6" t="s">
        <v>12</v>
      </c>
      <c r="D47" s="8">
        <v>857.92</v>
      </c>
      <c r="E47" s="9" t="s">
        <v>7</v>
      </c>
      <c r="F47" s="9">
        <v>0</v>
      </c>
      <c r="G47" s="10">
        <v>153.38999999999999</v>
      </c>
      <c r="H47" s="10">
        <v>330.56</v>
      </c>
      <c r="I47" s="11">
        <v>125.4</v>
      </c>
      <c r="J47" s="11">
        <v>527.36</v>
      </c>
    </row>
    <row r="48" spans="1:10" ht="15" thickBot="1" x14ac:dyDescent="0.35">
      <c r="A48" s="6">
        <f t="shared" si="0"/>
        <v>46</v>
      </c>
      <c r="B48" s="7" t="s">
        <v>322</v>
      </c>
      <c r="C48" s="6" t="s">
        <v>56</v>
      </c>
      <c r="D48" s="8">
        <v>851.02</v>
      </c>
      <c r="E48" s="9">
        <v>78.44</v>
      </c>
      <c r="F48" s="9">
        <v>851.02</v>
      </c>
      <c r="G48" s="10" t="s">
        <v>7</v>
      </c>
      <c r="H48" s="10">
        <v>0</v>
      </c>
      <c r="I48" s="11" t="s">
        <v>7</v>
      </c>
      <c r="J48" s="11">
        <v>0</v>
      </c>
    </row>
    <row r="49" spans="1:10" ht="15" thickBot="1" x14ac:dyDescent="0.35">
      <c r="A49" s="6">
        <f t="shared" si="0"/>
        <v>47</v>
      </c>
      <c r="B49" s="7" t="s">
        <v>352</v>
      </c>
      <c r="C49" s="6" t="s">
        <v>17</v>
      </c>
      <c r="D49" s="8">
        <v>790.89</v>
      </c>
      <c r="E49" s="9" t="s">
        <v>7</v>
      </c>
      <c r="F49" s="9">
        <v>0</v>
      </c>
      <c r="G49" s="10" t="s">
        <v>7</v>
      </c>
      <c r="H49" s="10">
        <v>0</v>
      </c>
      <c r="I49" s="11">
        <v>88.12</v>
      </c>
      <c r="J49" s="11">
        <v>790.89</v>
      </c>
    </row>
    <row r="50" spans="1:10" ht="15" thickBot="1" x14ac:dyDescent="0.35">
      <c r="A50" s="6">
        <f t="shared" si="0"/>
        <v>48</v>
      </c>
      <c r="B50" s="7" t="s">
        <v>353</v>
      </c>
      <c r="C50" s="6" t="s">
        <v>310</v>
      </c>
      <c r="D50" s="8">
        <v>766.72</v>
      </c>
      <c r="E50" s="9" t="s">
        <v>7</v>
      </c>
      <c r="F50" s="9">
        <v>0</v>
      </c>
      <c r="G50" s="10" t="s">
        <v>7</v>
      </c>
      <c r="H50" s="10">
        <v>0</v>
      </c>
      <c r="I50" s="11">
        <v>91.54</v>
      </c>
      <c r="J50" s="11">
        <v>766.72</v>
      </c>
    </row>
    <row r="51" spans="1:10" ht="15" thickBot="1" x14ac:dyDescent="0.35">
      <c r="A51" s="6">
        <f t="shared" si="0"/>
        <v>49</v>
      </c>
      <c r="B51" s="7" t="s">
        <v>39</v>
      </c>
      <c r="C51" s="6" t="s">
        <v>17</v>
      </c>
      <c r="D51" s="8">
        <v>760.85</v>
      </c>
      <c r="E51" s="9">
        <v>91.32</v>
      </c>
      <c r="F51" s="9">
        <v>760.85</v>
      </c>
      <c r="G51" s="10" t="s">
        <v>7</v>
      </c>
      <c r="H51" s="10">
        <v>0</v>
      </c>
      <c r="I51" s="11" t="s">
        <v>7</v>
      </c>
      <c r="J51" s="11">
        <v>0</v>
      </c>
    </row>
    <row r="52" spans="1:10" ht="15" thickBot="1" x14ac:dyDescent="0.35">
      <c r="A52" s="6">
        <f t="shared" si="0"/>
        <v>50</v>
      </c>
      <c r="B52" s="7" t="s">
        <v>118</v>
      </c>
      <c r="C52" s="6" t="s">
        <v>15</v>
      </c>
      <c r="D52" s="8">
        <v>752.01</v>
      </c>
      <c r="E52" s="9" t="s">
        <v>7</v>
      </c>
      <c r="F52" s="9">
        <v>0</v>
      </c>
      <c r="G52" s="10" t="s">
        <v>7</v>
      </c>
      <c r="H52" s="10">
        <v>0</v>
      </c>
      <c r="I52" s="11">
        <v>93.62</v>
      </c>
      <c r="J52" s="11">
        <v>752.01</v>
      </c>
    </row>
    <row r="53" spans="1:10" ht="15" thickBot="1" x14ac:dyDescent="0.35">
      <c r="A53" s="6">
        <f t="shared" si="0"/>
        <v>51</v>
      </c>
      <c r="B53" s="7" t="s">
        <v>354</v>
      </c>
      <c r="C53" s="6" t="s">
        <v>15</v>
      </c>
      <c r="D53" s="8">
        <v>747.67</v>
      </c>
      <c r="E53" s="9">
        <v>173.66</v>
      </c>
      <c r="F53" s="9">
        <v>184.4</v>
      </c>
      <c r="G53" s="10" t="s">
        <v>7</v>
      </c>
      <c r="H53" s="10">
        <v>0</v>
      </c>
      <c r="I53" s="11">
        <v>120.32</v>
      </c>
      <c r="J53" s="11">
        <v>563.27</v>
      </c>
    </row>
    <row r="54" spans="1:10" ht="15" thickBot="1" x14ac:dyDescent="0.35">
      <c r="A54" s="6">
        <f t="shared" si="0"/>
        <v>52</v>
      </c>
      <c r="B54" s="7" t="s">
        <v>355</v>
      </c>
      <c r="C54" s="6" t="s">
        <v>310</v>
      </c>
      <c r="D54" s="8">
        <v>745.94</v>
      </c>
      <c r="E54" s="9" t="s">
        <v>7</v>
      </c>
      <c r="F54" s="9">
        <v>0</v>
      </c>
      <c r="G54" s="10" t="s">
        <v>7</v>
      </c>
      <c r="H54" s="10">
        <v>0</v>
      </c>
      <c r="I54" s="11">
        <v>94.48</v>
      </c>
      <c r="J54" s="11">
        <v>745.94</v>
      </c>
    </row>
    <row r="55" spans="1:10" ht="15" thickBot="1" x14ac:dyDescent="0.35">
      <c r="A55" s="6">
        <f t="shared" si="0"/>
        <v>53</v>
      </c>
      <c r="B55" s="7" t="s">
        <v>25</v>
      </c>
      <c r="C55" s="6" t="s">
        <v>26</v>
      </c>
      <c r="D55" s="8">
        <v>745.31</v>
      </c>
      <c r="E55" s="9">
        <v>93.54</v>
      </c>
      <c r="F55" s="9">
        <v>745.31</v>
      </c>
      <c r="G55" s="10" t="s">
        <v>7</v>
      </c>
      <c r="H55" s="10">
        <v>0</v>
      </c>
      <c r="I55" s="11" t="s">
        <v>7</v>
      </c>
      <c r="J55" s="11">
        <v>0</v>
      </c>
    </row>
    <row r="56" spans="1:10" ht="15" thickBot="1" x14ac:dyDescent="0.35">
      <c r="A56" s="6">
        <f t="shared" si="0"/>
        <v>54</v>
      </c>
      <c r="B56" s="7" t="s">
        <v>292</v>
      </c>
      <c r="C56" s="6" t="s">
        <v>15</v>
      </c>
      <c r="D56" s="8">
        <v>744.1</v>
      </c>
      <c r="E56" s="9" t="s">
        <v>7</v>
      </c>
      <c r="F56" s="9">
        <v>0</v>
      </c>
      <c r="G56" s="10" t="s">
        <v>7</v>
      </c>
      <c r="H56" s="10">
        <v>0</v>
      </c>
      <c r="I56" s="11">
        <v>94.74</v>
      </c>
      <c r="J56" s="11">
        <v>744.1</v>
      </c>
    </row>
    <row r="57" spans="1:10" ht="15" thickBot="1" x14ac:dyDescent="0.35">
      <c r="A57" s="6">
        <f t="shared" si="0"/>
        <v>55</v>
      </c>
      <c r="B57" s="7" t="s">
        <v>240</v>
      </c>
      <c r="C57" s="6" t="s">
        <v>15</v>
      </c>
      <c r="D57" s="8">
        <v>718.65</v>
      </c>
      <c r="E57" s="9" t="s">
        <v>7</v>
      </c>
      <c r="F57" s="9">
        <v>0</v>
      </c>
      <c r="G57" s="10" t="s">
        <v>7</v>
      </c>
      <c r="H57" s="10">
        <v>0</v>
      </c>
      <c r="I57" s="11">
        <v>98.34</v>
      </c>
      <c r="J57" s="11">
        <v>718.65</v>
      </c>
    </row>
    <row r="58" spans="1:10" ht="15" thickBot="1" x14ac:dyDescent="0.35">
      <c r="A58" s="6">
        <f t="shared" si="0"/>
        <v>56</v>
      </c>
      <c r="B58" s="7" t="s">
        <v>333</v>
      </c>
      <c r="C58" s="6" t="s">
        <v>76</v>
      </c>
      <c r="D58" s="8">
        <v>709.88</v>
      </c>
      <c r="E58" s="9" t="s">
        <v>7</v>
      </c>
      <c r="F58" s="9">
        <v>0</v>
      </c>
      <c r="G58" s="10" t="s">
        <v>7</v>
      </c>
      <c r="H58" s="10">
        <v>0</v>
      </c>
      <c r="I58" s="11">
        <v>99.58</v>
      </c>
      <c r="J58" s="11">
        <v>709.88</v>
      </c>
    </row>
    <row r="59" spans="1:10" ht="15" thickBot="1" x14ac:dyDescent="0.35">
      <c r="A59" s="6">
        <f t="shared" si="0"/>
        <v>57</v>
      </c>
      <c r="B59" s="7" t="s">
        <v>272</v>
      </c>
      <c r="C59" s="6" t="s">
        <v>15</v>
      </c>
      <c r="D59" s="8">
        <v>697.72</v>
      </c>
      <c r="E59" s="9" t="s">
        <v>7</v>
      </c>
      <c r="F59" s="9">
        <v>0</v>
      </c>
      <c r="G59" s="10" t="s">
        <v>7</v>
      </c>
      <c r="H59" s="10">
        <v>0</v>
      </c>
      <c r="I59" s="11">
        <v>101.3</v>
      </c>
      <c r="J59" s="11">
        <v>697.72</v>
      </c>
    </row>
    <row r="60" spans="1:10" ht="15" thickBot="1" x14ac:dyDescent="0.35">
      <c r="A60" s="6">
        <f t="shared" si="0"/>
        <v>58</v>
      </c>
      <c r="B60" s="7" t="s">
        <v>288</v>
      </c>
      <c r="C60" s="6" t="s">
        <v>28</v>
      </c>
      <c r="D60" s="8">
        <v>671.66</v>
      </c>
      <c r="E60" s="9" t="s">
        <v>7</v>
      </c>
      <c r="F60" s="9">
        <v>0</v>
      </c>
      <c r="G60" s="10">
        <v>105.29</v>
      </c>
      <c r="H60" s="10">
        <v>671.66</v>
      </c>
      <c r="I60" s="11" t="s">
        <v>7</v>
      </c>
      <c r="J60" s="11">
        <v>0</v>
      </c>
    </row>
    <row r="61" spans="1:10" ht="15" thickBot="1" x14ac:dyDescent="0.35">
      <c r="A61" s="6">
        <f t="shared" si="0"/>
        <v>59</v>
      </c>
      <c r="B61" s="7" t="s">
        <v>326</v>
      </c>
      <c r="C61" s="6" t="s">
        <v>28</v>
      </c>
      <c r="D61" s="8">
        <v>597.58000000000004</v>
      </c>
      <c r="E61" s="9" t="s">
        <v>7</v>
      </c>
      <c r="F61" s="9">
        <v>0</v>
      </c>
      <c r="G61" s="10">
        <v>115.74</v>
      </c>
      <c r="H61" s="10">
        <v>597.58000000000004</v>
      </c>
      <c r="I61" s="11" t="s">
        <v>7</v>
      </c>
      <c r="J61" s="11">
        <v>0</v>
      </c>
    </row>
    <row r="62" spans="1:10" ht="15" thickBot="1" x14ac:dyDescent="0.35">
      <c r="A62" s="6">
        <f t="shared" si="0"/>
        <v>60</v>
      </c>
      <c r="B62" s="7" t="s">
        <v>356</v>
      </c>
      <c r="C62" s="6" t="s">
        <v>310</v>
      </c>
      <c r="D62" s="8">
        <v>575.57000000000005</v>
      </c>
      <c r="E62" s="9" t="s">
        <v>7</v>
      </c>
      <c r="F62" s="9">
        <v>0</v>
      </c>
      <c r="G62" s="10" t="s">
        <v>7</v>
      </c>
      <c r="H62" s="10">
        <v>0</v>
      </c>
      <c r="I62" s="11">
        <v>118.58</v>
      </c>
      <c r="J62" s="11">
        <v>575.57000000000005</v>
      </c>
    </row>
    <row r="63" spans="1:10" ht="15" thickBot="1" x14ac:dyDescent="0.35">
      <c r="A63" s="6">
        <f t="shared" si="0"/>
        <v>61</v>
      </c>
      <c r="B63" s="7" t="s">
        <v>252</v>
      </c>
      <c r="C63" s="6" t="s">
        <v>9</v>
      </c>
      <c r="D63" s="8">
        <v>559.59</v>
      </c>
      <c r="E63" s="9" t="s">
        <v>7</v>
      </c>
      <c r="F63" s="9">
        <v>0</v>
      </c>
      <c r="G63" s="10" t="s">
        <v>7</v>
      </c>
      <c r="H63" s="10">
        <v>0</v>
      </c>
      <c r="I63" s="11">
        <v>120.84</v>
      </c>
      <c r="J63" s="11">
        <v>559.59</v>
      </c>
    </row>
    <row r="64" spans="1:10" ht="15" thickBot="1" x14ac:dyDescent="0.35">
      <c r="A64" s="6">
        <f t="shared" si="0"/>
        <v>62</v>
      </c>
      <c r="B64" s="7" t="s">
        <v>327</v>
      </c>
      <c r="C64" s="6" t="s">
        <v>15</v>
      </c>
      <c r="D64" s="8">
        <v>540.79</v>
      </c>
      <c r="E64" s="9" t="s">
        <v>7</v>
      </c>
      <c r="F64" s="9">
        <v>0</v>
      </c>
      <c r="G64" s="10" t="s">
        <v>7</v>
      </c>
      <c r="H64" s="10">
        <v>0</v>
      </c>
      <c r="I64" s="11">
        <v>123.5</v>
      </c>
      <c r="J64" s="11">
        <v>540.79</v>
      </c>
    </row>
    <row r="65" spans="1:10" ht="15" thickBot="1" x14ac:dyDescent="0.35">
      <c r="A65" s="6">
        <f t="shared" si="0"/>
        <v>63</v>
      </c>
      <c r="B65" s="7" t="s">
        <v>329</v>
      </c>
      <c r="C65" s="6" t="s">
        <v>17</v>
      </c>
      <c r="D65" s="8">
        <v>534.86</v>
      </c>
      <c r="E65" s="9">
        <v>123.6</v>
      </c>
      <c r="F65" s="9">
        <v>534.86</v>
      </c>
      <c r="G65" s="10" t="s">
        <v>7</v>
      </c>
      <c r="H65" s="10">
        <v>0</v>
      </c>
      <c r="I65" s="11" t="s">
        <v>7</v>
      </c>
      <c r="J65" s="11">
        <v>0</v>
      </c>
    </row>
    <row r="66" spans="1:10" ht="15" thickBot="1" x14ac:dyDescent="0.35">
      <c r="A66" s="6">
        <f t="shared" si="0"/>
        <v>64</v>
      </c>
      <c r="B66" s="7" t="s">
        <v>340</v>
      </c>
      <c r="C66" s="6" t="s">
        <v>28</v>
      </c>
      <c r="D66" s="8">
        <v>494.46</v>
      </c>
      <c r="E66" s="9" t="s">
        <v>7</v>
      </c>
      <c r="F66" s="9">
        <v>0</v>
      </c>
      <c r="G66" s="10">
        <v>130.28</v>
      </c>
      <c r="H66" s="10">
        <v>494.46</v>
      </c>
      <c r="I66" s="11" t="s">
        <v>7</v>
      </c>
      <c r="J66" s="11">
        <v>0</v>
      </c>
    </row>
    <row r="67" spans="1:10" ht="15" thickBot="1" x14ac:dyDescent="0.35">
      <c r="A67" s="6">
        <f t="shared" si="0"/>
        <v>65</v>
      </c>
      <c r="B67" s="7" t="s">
        <v>88</v>
      </c>
      <c r="C67" s="6" t="s">
        <v>9</v>
      </c>
      <c r="D67" s="8">
        <v>458.93</v>
      </c>
      <c r="E67" s="9" t="s">
        <v>7</v>
      </c>
      <c r="F67" s="9">
        <v>0</v>
      </c>
      <c r="G67" s="10" t="s">
        <v>7</v>
      </c>
      <c r="H67" s="10">
        <v>0</v>
      </c>
      <c r="I67" s="11">
        <v>135.08000000000001</v>
      </c>
      <c r="J67" s="11">
        <v>458.93</v>
      </c>
    </row>
    <row r="68" spans="1:10" ht="15" thickBot="1" x14ac:dyDescent="0.35">
      <c r="A68" s="6">
        <f t="shared" si="0"/>
        <v>66</v>
      </c>
      <c r="B68" s="7" t="s">
        <v>16</v>
      </c>
      <c r="C68" s="6" t="s">
        <v>17</v>
      </c>
      <c r="D68" s="8">
        <v>362.64</v>
      </c>
      <c r="E68" s="9">
        <v>148.19999999999999</v>
      </c>
      <c r="F68" s="9">
        <v>362.64</v>
      </c>
      <c r="G68" s="10" t="s">
        <v>7</v>
      </c>
      <c r="H68" s="10">
        <v>0</v>
      </c>
      <c r="I68" s="11" t="s">
        <v>7</v>
      </c>
      <c r="J68" s="11">
        <v>0</v>
      </c>
    </row>
    <row r="69" spans="1:10" ht="15" thickBot="1" x14ac:dyDescent="0.35">
      <c r="A69" s="6">
        <f t="shared" si="0"/>
        <v>67</v>
      </c>
      <c r="B69" s="7" t="s">
        <v>72</v>
      </c>
      <c r="C69" s="6" t="s">
        <v>15</v>
      </c>
      <c r="D69" s="8">
        <v>361.23</v>
      </c>
      <c r="E69" s="9" t="s">
        <v>7</v>
      </c>
      <c r="F69" s="9">
        <v>0</v>
      </c>
      <c r="G69" s="10" t="s">
        <v>7</v>
      </c>
      <c r="H69" s="10">
        <v>0</v>
      </c>
      <c r="I69" s="11">
        <v>148.9</v>
      </c>
      <c r="J69" s="11">
        <v>361.23</v>
      </c>
    </row>
    <row r="70" spans="1:10" ht="15" thickBot="1" x14ac:dyDescent="0.35">
      <c r="A70" s="6">
        <f t="shared" ref="A70:A74" si="1">A69+1</f>
        <v>68</v>
      </c>
      <c r="B70" s="7" t="s">
        <v>286</v>
      </c>
      <c r="C70" s="6" t="s">
        <v>26</v>
      </c>
      <c r="D70" s="8">
        <v>360.54</v>
      </c>
      <c r="E70" s="9">
        <v>148.5</v>
      </c>
      <c r="F70" s="9">
        <v>360.54</v>
      </c>
      <c r="G70" s="10" t="s">
        <v>7</v>
      </c>
      <c r="H70" s="10">
        <v>0</v>
      </c>
      <c r="I70" s="11" t="s">
        <v>7</v>
      </c>
      <c r="J70" s="11">
        <v>0</v>
      </c>
    </row>
    <row r="71" spans="1:10" ht="15" thickBot="1" x14ac:dyDescent="0.35">
      <c r="A71" s="6">
        <f t="shared" si="1"/>
        <v>69</v>
      </c>
      <c r="B71" s="7" t="s">
        <v>109</v>
      </c>
      <c r="C71" s="6" t="s">
        <v>28</v>
      </c>
      <c r="D71" s="8">
        <v>357.98</v>
      </c>
      <c r="E71" s="9" t="s">
        <v>7</v>
      </c>
      <c r="F71" s="9">
        <v>0</v>
      </c>
      <c r="G71" s="10">
        <v>149.52000000000001</v>
      </c>
      <c r="H71" s="10">
        <v>357.98</v>
      </c>
      <c r="I71" s="11" t="s">
        <v>7</v>
      </c>
      <c r="J71" s="11">
        <v>0</v>
      </c>
    </row>
    <row r="72" spans="1:10" ht="15" thickBot="1" x14ac:dyDescent="0.35">
      <c r="A72" s="6">
        <f t="shared" si="1"/>
        <v>70</v>
      </c>
      <c r="B72" s="7" t="s">
        <v>31</v>
      </c>
      <c r="C72" s="6" t="s">
        <v>26</v>
      </c>
      <c r="D72" s="8">
        <v>356.48</v>
      </c>
      <c r="E72" s="9">
        <v>149.08000000000001</v>
      </c>
      <c r="F72" s="9">
        <v>356.48</v>
      </c>
      <c r="G72" s="10" t="s">
        <v>7</v>
      </c>
      <c r="H72" s="10">
        <v>0</v>
      </c>
      <c r="I72" s="11" t="s">
        <v>7</v>
      </c>
      <c r="J72" s="11">
        <v>0</v>
      </c>
    </row>
    <row r="73" spans="1:10" ht="15" thickBot="1" x14ac:dyDescent="0.35">
      <c r="A73" s="6">
        <f t="shared" si="1"/>
        <v>71</v>
      </c>
      <c r="B73" s="7" t="s">
        <v>337</v>
      </c>
      <c r="C73" s="6" t="s">
        <v>28</v>
      </c>
      <c r="D73" s="8">
        <v>327.23</v>
      </c>
      <c r="E73" s="9" t="s">
        <v>7</v>
      </c>
      <c r="F73" s="9">
        <v>0</v>
      </c>
      <c r="G73" s="10">
        <v>153.86000000000001</v>
      </c>
      <c r="H73" s="10">
        <v>327.23</v>
      </c>
      <c r="I73" s="11" t="s">
        <v>7</v>
      </c>
      <c r="J73" s="11">
        <v>0</v>
      </c>
    </row>
    <row r="74" spans="1:10" ht="15" thickBot="1" x14ac:dyDescent="0.35">
      <c r="A74" s="6">
        <f t="shared" si="1"/>
        <v>72</v>
      </c>
      <c r="B74" s="7" t="s">
        <v>357</v>
      </c>
      <c r="C74" s="6" t="s">
        <v>17</v>
      </c>
      <c r="D74" s="8">
        <v>165.22</v>
      </c>
      <c r="E74" s="9">
        <v>176.4</v>
      </c>
      <c r="F74" s="9">
        <v>165.22</v>
      </c>
      <c r="G74" s="10" t="s">
        <v>7</v>
      </c>
      <c r="H74" s="10">
        <v>0</v>
      </c>
      <c r="I74" s="11" t="s">
        <v>7</v>
      </c>
      <c r="J74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5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C353-7927-4EF4-A371-F5D139FF8B0D}">
  <sheetPr>
    <pageSetUpPr fitToPage="1"/>
  </sheetPr>
  <dimension ref="A1:N80"/>
  <sheetViews>
    <sheetView zoomScale="130" zoomScaleNormal="130" workbookViewId="0">
      <selection activeCell="N3" sqref="N3"/>
    </sheetView>
  </sheetViews>
  <sheetFormatPr defaultRowHeight="14.4" x14ac:dyDescent="0.3"/>
  <cols>
    <col min="1" max="1" width="5" bestFit="1" customWidth="1"/>
    <col min="2" max="2" width="20.33203125" bestFit="1" customWidth="1"/>
    <col min="3" max="3" width="8" bestFit="1" customWidth="1"/>
    <col min="4" max="4" width="13.88671875" bestFit="1" customWidth="1"/>
    <col min="5" max="5" width="8.33203125" bestFit="1" customWidth="1"/>
    <col min="6" max="6" width="10.109375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  <col min="11" max="11" width="8.33203125" bestFit="1" customWidth="1"/>
    <col min="12" max="12" width="9.109375" bestFit="1" customWidth="1"/>
  </cols>
  <sheetData>
    <row r="1" spans="1:14" ht="60" customHeight="1" thickBot="1" x14ac:dyDescent="0.35">
      <c r="A1" s="39" t="s">
        <v>338</v>
      </c>
      <c r="B1" s="40"/>
      <c r="C1" s="40"/>
      <c r="D1" s="40"/>
      <c r="E1" s="41" t="s">
        <v>308</v>
      </c>
      <c r="F1" s="53"/>
      <c r="G1" s="54" t="s">
        <v>309</v>
      </c>
      <c r="H1" s="55"/>
      <c r="I1" s="49" t="s">
        <v>48</v>
      </c>
      <c r="J1" s="50"/>
      <c r="K1" s="56" t="s">
        <v>64</v>
      </c>
      <c r="L1" s="57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5" t="s">
        <v>3</v>
      </c>
      <c r="L2" s="15" t="s">
        <v>4</v>
      </c>
    </row>
    <row r="3" spans="1:14" ht="15" thickBot="1" x14ac:dyDescent="0.35">
      <c r="A3" s="6">
        <v>1</v>
      </c>
      <c r="B3" s="7" t="s">
        <v>11</v>
      </c>
      <c r="C3" s="6" t="s">
        <v>12</v>
      </c>
      <c r="D3" s="8">
        <v>2987.3</v>
      </c>
      <c r="E3" s="9">
        <v>59.09</v>
      </c>
      <c r="F3" s="9">
        <v>1000</v>
      </c>
      <c r="G3" s="10">
        <v>58.82</v>
      </c>
      <c r="H3" s="10">
        <v>1000</v>
      </c>
      <c r="I3" s="11">
        <v>64.760000000000005</v>
      </c>
      <c r="J3" s="11">
        <v>987.3</v>
      </c>
      <c r="K3" s="16">
        <v>89.18</v>
      </c>
      <c r="L3" s="16">
        <v>813.1</v>
      </c>
      <c r="N3" s="23"/>
    </row>
    <row r="4" spans="1:14" ht="15" thickBot="1" x14ac:dyDescent="0.35">
      <c r="A4" s="6">
        <v>2</v>
      </c>
      <c r="B4" s="7" t="s">
        <v>314</v>
      </c>
      <c r="C4" s="6" t="s">
        <v>28</v>
      </c>
      <c r="D4" s="8">
        <v>2951.64</v>
      </c>
      <c r="E4" s="9" t="s">
        <v>7</v>
      </c>
      <c r="F4" s="9">
        <v>0</v>
      </c>
      <c r="G4" s="10">
        <v>61.8</v>
      </c>
      <c r="H4" s="10">
        <v>978.89</v>
      </c>
      <c r="I4" s="11">
        <v>63.02</v>
      </c>
      <c r="J4" s="11">
        <v>1000</v>
      </c>
      <c r="K4" s="16">
        <v>67.42</v>
      </c>
      <c r="L4" s="16">
        <v>972.75</v>
      </c>
    </row>
    <row r="5" spans="1:14" ht="15" thickBot="1" x14ac:dyDescent="0.35">
      <c r="A5" s="6">
        <f>A4+1</f>
        <v>3</v>
      </c>
      <c r="B5" s="7" t="s">
        <v>216</v>
      </c>
      <c r="C5" s="6" t="s">
        <v>12</v>
      </c>
      <c r="D5" s="8">
        <v>2931.73</v>
      </c>
      <c r="E5" s="9">
        <v>62.86</v>
      </c>
      <c r="F5" s="9">
        <v>973.26</v>
      </c>
      <c r="G5" s="10">
        <v>64.599999999999994</v>
      </c>
      <c r="H5" s="10">
        <v>959.06</v>
      </c>
      <c r="I5" s="11">
        <v>63.1</v>
      </c>
      <c r="J5" s="11">
        <v>999.42</v>
      </c>
      <c r="K5" s="16">
        <v>92.57</v>
      </c>
      <c r="L5" s="16">
        <v>788.18</v>
      </c>
    </row>
    <row r="6" spans="1:14" ht="15" thickBot="1" x14ac:dyDescent="0.35">
      <c r="A6" s="6">
        <f t="shared" ref="A6:A69" si="0">A5+1</f>
        <v>4</v>
      </c>
      <c r="B6" s="7" t="s">
        <v>35</v>
      </c>
      <c r="C6" s="6" t="s">
        <v>12</v>
      </c>
      <c r="D6" s="8">
        <v>2919.75</v>
      </c>
      <c r="E6" s="9" t="s">
        <v>7</v>
      </c>
      <c r="F6" s="9">
        <v>0</v>
      </c>
      <c r="G6" s="10">
        <v>65.12</v>
      </c>
      <c r="H6" s="10">
        <v>955.38</v>
      </c>
      <c r="I6" s="11">
        <v>67.900000000000006</v>
      </c>
      <c r="J6" s="11">
        <v>964.37</v>
      </c>
      <c r="K6" s="16">
        <v>63.7</v>
      </c>
      <c r="L6" s="16">
        <v>1000</v>
      </c>
    </row>
    <row r="7" spans="1:14" ht="15" thickBot="1" x14ac:dyDescent="0.35">
      <c r="A7" s="6">
        <f t="shared" si="0"/>
        <v>5</v>
      </c>
      <c r="B7" s="7" t="s">
        <v>23</v>
      </c>
      <c r="C7" s="6" t="s">
        <v>12</v>
      </c>
      <c r="D7" s="8">
        <v>2900.8</v>
      </c>
      <c r="E7" s="9">
        <v>63.26</v>
      </c>
      <c r="F7" s="9">
        <v>970.45</v>
      </c>
      <c r="G7" s="10">
        <v>65.52</v>
      </c>
      <c r="H7" s="10">
        <v>952.54</v>
      </c>
      <c r="I7" s="11">
        <v>66.06</v>
      </c>
      <c r="J7" s="11">
        <v>977.81</v>
      </c>
      <c r="K7" s="16">
        <v>146.72</v>
      </c>
      <c r="L7" s="16">
        <v>390.91</v>
      </c>
    </row>
    <row r="8" spans="1:14" ht="15" thickBot="1" x14ac:dyDescent="0.35">
      <c r="A8" s="6">
        <f t="shared" si="0"/>
        <v>6</v>
      </c>
      <c r="B8" s="7" t="s">
        <v>249</v>
      </c>
      <c r="C8" s="6" t="s">
        <v>56</v>
      </c>
      <c r="D8" s="8">
        <v>2896.41</v>
      </c>
      <c r="E8" s="9">
        <v>66.680000000000007</v>
      </c>
      <c r="F8" s="9">
        <v>946.18</v>
      </c>
      <c r="G8" s="10" t="s">
        <v>7</v>
      </c>
      <c r="H8" s="10">
        <v>0</v>
      </c>
      <c r="I8" s="11">
        <v>68.680000000000007</v>
      </c>
      <c r="J8" s="11">
        <v>958.68</v>
      </c>
      <c r="K8" s="16">
        <v>64.86</v>
      </c>
      <c r="L8" s="16">
        <v>991.55</v>
      </c>
    </row>
    <row r="9" spans="1:14" ht="15" thickBot="1" x14ac:dyDescent="0.35">
      <c r="A9" s="6">
        <f t="shared" si="0"/>
        <v>7</v>
      </c>
      <c r="B9" s="7" t="s">
        <v>25</v>
      </c>
      <c r="C9" s="6" t="s">
        <v>26</v>
      </c>
      <c r="D9" s="8">
        <v>2872.71</v>
      </c>
      <c r="E9" s="9">
        <v>65.17</v>
      </c>
      <c r="F9" s="9">
        <v>956.84</v>
      </c>
      <c r="G9" s="10">
        <v>64.739999999999995</v>
      </c>
      <c r="H9" s="10">
        <v>958.07</v>
      </c>
      <c r="I9" s="11">
        <v>68.8</v>
      </c>
      <c r="J9" s="11">
        <v>957.8</v>
      </c>
      <c r="K9" s="16">
        <v>148.15</v>
      </c>
      <c r="L9" s="16">
        <v>380.44</v>
      </c>
    </row>
    <row r="10" spans="1:14" ht="15" thickBot="1" x14ac:dyDescent="0.35">
      <c r="A10" s="6">
        <f t="shared" si="0"/>
        <v>8</v>
      </c>
      <c r="B10" s="7" t="s">
        <v>194</v>
      </c>
      <c r="C10" s="6" t="s">
        <v>9</v>
      </c>
      <c r="D10" s="8">
        <v>2858.36</v>
      </c>
      <c r="E10" s="9">
        <v>94.29</v>
      </c>
      <c r="F10" s="9">
        <v>750.22</v>
      </c>
      <c r="G10" s="10">
        <v>67.33</v>
      </c>
      <c r="H10" s="10">
        <v>939.75</v>
      </c>
      <c r="I10" s="11">
        <v>66.72</v>
      </c>
      <c r="J10" s="11">
        <v>972.99</v>
      </c>
      <c r="K10" s="16">
        <v>71.12</v>
      </c>
      <c r="L10" s="16">
        <v>945.62</v>
      </c>
    </row>
    <row r="11" spans="1:14" ht="15" thickBot="1" x14ac:dyDescent="0.35">
      <c r="A11" s="6">
        <f t="shared" si="0"/>
        <v>9</v>
      </c>
      <c r="B11" s="7" t="s">
        <v>315</v>
      </c>
      <c r="C11" s="6" t="s">
        <v>310</v>
      </c>
      <c r="D11" s="8">
        <v>2760.14</v>
      </c>
      <c r="E11" s="9">
        <v>88.53</v>
      </c>
      <c r="F11" s="9">
        <v>791.07</v>
      </c>
      <c r="G11" s="10">
        <v>61.5</v>
      </c>
      <c r="H11" s="10">
        <v>981.02</v>
      </c>
      <c r="I11" s="11" t="s">
        <v>7</v>
      </c>
      <c r="J11" s="11">
        <v>0</v>
      </c>
      <c r="K11" s="16">
        <v>65.33</v>
      </c>
      <c r="L11" s="16">
        <v>988.06</v>
      </c>
    </row>
    <row r="12" spans="1:14" ht="15" thickBot="1" x14ac:dyDescent="0.35">
      <c r="A12" s="6">
        <f t="shared" si="0"/>
        <v>10</v>
      </c>
      <c r="B12" s="7" t="s">
        <v>298</v>
      </c>
      <c r="C12" s="6" t="s">
        <v>9</v>
      </c>
      <c r="D12" s="8">
        <v>2690.02</v>
      </c>
      <c r="E12" s="9">
        <v>91.19</v>
      </c>
      <c r="F12" s="9">
        <v>772.21</v>
      </c>
      <c r="G12" s="10">
        <v>64.78</v>
      </c>
      <c r="H12" s="10">
        <v>957.78</v>
      </c>
      <c r="I12" s="11">
        <v>147.52000000000001</v>
      </c>
      <c r="J12" s="11">
        <v>383.12</v>
      </c>
      <c r="K12" s="16">
        <v>69.150000000000006</v>
      </c>
      <c r="L12" s="16">
        <v>960.03</v>
      </c>
    </row>
    <row r="13" spans="1:14" ht="15" thickBot="1" x14ac:dyDescent="0.35">
      <c r="A13" s="6">
        <f t="shared" si="0"/>
        <v>11</v>
      </c>
      <c r="B13" s="7" t="s">
        <v>316</v>
      </c>
      <c r="C13" s="6" t="s">
        <v>15</v>
      </c>
      <c r="D13" s="8">
        <v>2642.84</v>
      </c>
      <c r="E13" s="9">
        <v>66.650000000000006</v>
      </c>
      <c r="F13" s="9">
        <v>946.36</v>
      </c>
      <c r="G13" s="10" t="s">
        <v>7</v>
      </c>
      <c r="H13" s="10">
        <v>0</v>
      </c>
      <c r="I13" s="11">
        <v>96.54</v>
      </c>
      <c r="J13" s="11">
        <v>755.29</v>
      </c>
      <c r="K13" s="16">
        <v>71.72</v>
      </c>
      <c r="L13" s="16">
        <v>941.19</v>
      </c>
    </row>
    <row r="14" spans="1:14" ht="15" thickBot="1" x14ac:dyDescent="0.35">
      <c r="A14" s="6">
        <f t="shared" si="0"/>
        <v>12</v>
      </c>
      <c r="B14" s="7" t="s">
        <v>236</v>
      </c>
      <c r="C14" s="6" t="s">
        <v>12</v>
      </c>
      <c r="D14" s="8">
        <v>2569.37</v>
      </c>
      <c r="E14" s="9">
        <v>96.07</v>
      </c>
      <c r="F14" s="9">
        <v>737.57</v>
      </c>
      <c r="G14" s="10">
        <v>71.58</v>
      </c>
      <c r="H14" s="10">
        <v>909.62</v>
      </c>
      <c r="I14" s="11">
        <v>73.680000000000007</v>
      </c>
      <c r="J14" s="11">
        <v>922.18</v>
      </c>
      <c r="K14" s="16">
        <v>102.98</v>
      </c>
      <c r="L14" s="16">
        <v>711.83</v>
      </c>
    </row>
    <row r="15" spans="1:14" ht="15" thickBot="1" x14ac:dyDescent="0.35">
      <c r="A15" s="6">
        <f t="shared" si="0"/>
        <v>13</v>
      </c>
      <c r="B15" s="7" t="s">
        <v>200</v>
      </c>
      <c r="C15" s="6" t="s">
        <v>9</v>
      </c>
      <c r="D15" s="8">
        <v>2483.9299999999998</v>
      </c>
      <c r="E15" s="9">
        <v>64.78</v>
      </c>
      <c r="F15" s="9">
        <v>959.63</v>
      </c>
      <c r="G15" s="10">
        <v>120.72</v>
      </c>
      <c r="H15" s="10">
        <v>561.54999999999995</v>
      </c>
      <c r="I15" s="11" t="s">
        <v>7</v>
      </c>
      <c r="J15" s="11">
        <v>0</v>
      </c>
      <c r="K15" s="16">
        <v>68.78</v>
      </c>
      <c r="L15" s="16">
        <v>962.74</v>
      </c>
    </row>
    <row r="16" spans="1:14" ht="15" thickBot="1" x14ac:dyDescent="0.35">
      <c r="A16" s="6">
        <f t="shared" si="0"/>
        <v>14</v>
      </c>
      <c r="B16" s="7" t="s">
        <v>296</v>
      </c>
      <c r="C16" s="6" t="s">
        <v>9</v>
      </c>
      <c r="D16" s="8">
        <v>2478.08</v>
      </c>
      <c r="E16" s="9">
        <v>67.209999999999994</v>
      </c>
      <c r="F16" s="9">
        <v>942.39</v>
      </c>
      <c r="G16" s="10">
        <v>93.8</v>
      </c>
      <c r="H16" s="10">
        <v>752.22</v>
      </c>
      <c r="I16" s="11">
        <v>95.48</v>
      </c>
      <c r="J16" s="11">
        <v>763.03</v>
      </c>
      <c r="K16" s="16">
        <v>94.69</v>
      </c>
      <c r="L16" s="16">
        <v>772.66</v>
      </c>
    </row>
    <row r="17" spans="1:12" ht="15" thickBot="1" x14ac:dyDescent="0.35">
      <c r="A17" s="6">
        <f t="shared" si="0"/>
        <v>15</v>
      </c>
      <c r="B17" s="7" t="s">
        <v>317</v>
      </c>
      <c r="C17" s="6" t="s">
        <v>15</v>
      </c>
      <c r="D17" s="8">
        <v>2428.7399999999998</v>
      </c>
      <c r="E17" s="9">
        <v>121.63</v>
      </c>
      <c r="F17" s="9">
        <v>556.15</v>
      </c>
      <c r="G17" s="10" t="s">
        <v>7</v>
      </c>
      <c r="H17" s="10">
        <v>0</v>
      </c>
      <c r="I17" s="11">
        <v>70.78</v>
      </c>
      <c r="J17" s="11">
        <v>943.35</v>
      </c>
      <c r="K17" s="16">
        <v>73.349999999999994</v>
      </c>
      <c r="L17" s="16">
        <v>929.24</v>
      </c>
    </row>
    <row r="18" spans="1:12" ht="15" thickBot="1" x14ac:dyDescent="0.35">
      <c r="A18" s="6">
        <f t="shared" si="0"/>
        <v>16</v>
      </c>
      <c r="B18" s="7" t="s">
        <v>84</v>
      </c>
      <c r="C18" s="6" t="s">
        <v>15</v>
      </c>
      <c r="D18" s="8">
        <v>2422.77</v>
      </c>
      <c r="E18" s="9">
        <v>97.24</v>
      </c>
      <c r="F18" s="9">
        <v>729.28</v>
      </c>
      <c r="G18" s="10" t="s">
        <v>7</v>
      </c>
      <c r="H18" s="10">
        <v>0</v>
      </c>
      <c r="I18" s="11">
        <v>97.2</v>
      </c>
      <c r="J18" s="11">
        <v>750.47</v>
      </c>
      <c r="K18" s="16">
        <v>71.47</v>
      </c>
      <c r="L18" s="16">
        <v>943.01</v>
      </c>
    </row>
    <row r="19" spans="1:12" ht="15" thickBot="1" x14ac:dyDescent="0.35">
      <c r="A19" s="6">
        <f t="shared" si="0"/>
        <v>17</v>
      </c>
      <c r="B19" s="7" t="s">
        <v>189</v>
      </c>
      <c r="C19" s="6" t="s">
        <v>12</v>
      </c>
      <c r="D19" s="8">
        <v>2126.4699999999998</v>
      </c>
      <c r="E19" s="9">
        <v>72.03</v>
      </c>
      <c r="F19" s="9">
        <v>908.2</v>
      </c>
      <c r="G19" s="10">
        <v>126.36</v>
      </c>
      <c r="H19" s="10">
        <v>521.62</v>
      </c>
      <c r="I19" s="11">
        <v>150.32</v>
      </c>
      <c r="J19" s="11">
        <v>362.68</v>
      </c>
      <c r="K19" s="16">
        <v>105.05</v>
      </c>
      <c r="L19" s="16">
        <v>696.66</v>
      </c>
    </row>
    <row r="20" spans="1:12" ht="15" thickBot="1" x14ac:dyDescent="0.35">
      <c r="A20" s="6">
        <f t="shared" si="0"/>
        <v>18</v>
      </c>
      <c r="B20" s="7" t="s">
        <v>206</v>
      </c>
      <c r="C20" s="6" t="s">
        <v>12</v>
      </c>
      <c r="D20" s="8">
        <v>2096.7800000000002</v>
      </c>
      <c r="E20" s="9">
        <v>119.82</v>
      </c>
      <c r="F20" s="9">
        <v>569.01</v>
      </c>
      <c r="G20" s="10" t="s">
        <v>7</v>
      </c>
      <c r="H20" s="10">
        <v>0</v>
      </c>
      <c r="I20" s="11">
        <v>122.56</v>
      </c>
      <c r="J20" s="11">
        <v>565.34</v>
      </c>
      <c r="K20" s="16">
        <v>68.819999999999993</v>
      </c>
      <c r="L20" s="16">
        <v>962.43</v>
      </c>
    </row>
    <row r="21" spans="1:12" ht="15" thickBot="1" x14ac:dyDescent="0.35">
      <c r="A21" s="6">
        <f t="shared" si="0"/>
        <v>19</v>
      </c>
      <c r="B21" s="7" t="s">
        <v>13</v>
      </c>
      <c r="C21" s="6" t="s">
        <v>12</v>
      </c>
      <c r="D21" s="8">
        <v>2039.15</v>
      </c>
      <c r="E21" s="9">
        <v>175.01</v>
      </c>
      <c r="F21" s="9">
        <v>177.34</v>
      </c>
      <c r="G21" s="10" t="s">
        <v>7</v>
      </c>
      <c r="H21" s="10">
        <v>0</v>
      </c>
      <c r="I21" s="11">
        <v>74.92</v>
      </c>
      <c r="J21" s="11">
        <v>913.13</v>
      </c>
      <c r="K21" s="16">
        <v>70.7</v>
      </c>
      <c r="L21" s="16">
        <v>948.69</v>
      </c>
    </row>
    <row r="22" spans="1:12" ht="15" thickBot="1" x14ac:dyDescent="0.35">
      <c r="A22" s="6">
        <f t="shared" si="0"/>
        <v>20</v>
      </c>
      <c r="B22" s="7" t="s">
        <v>242</v>
      </c>
      <c r="C22" s="6" t="s">
        <v>12</v>
      </c>
      <c r="D22" s="8">
        <v>1941.27</v>
      </c>
      <c r="E22" s="9">
        <v>173.65</v>
      </c>
      <c r="F22" s="9">
        <v>186.99</v>
      </c>
      <c r="G22" s="10" t="s">
        <v>7</v>
      </c>
      <c r="H22" s="10">
        <v>0</v>
      </c>
      <c r="I22" s="11">
        <v>93.7</v>
      </c>
      <c r="J22" s="11">
        <v>776.03</v>
      </c>
      <c r="K22" s="16">
        <v>66.67</v>
      </c>
      <c r="L22" s="16">
        <v>978.25</v>
      </c>
    </row>
    <row r="23" spans="1:12" ht="15" thickBot="1" x14ac:dyDescent="0.35">
      <c r="A23" s="6">
        <f t="shared" si="0"/>
        <v>21</v>
      </c>
      <c r="B23" s="7" t="s">
        <v>318</v>
      </c>
      <c r="C23" s="6" t="s">
        <v>28</v>
      </c>
      <c r="D23" s="8">
        <v>1940.19</v>
      </c>
      <c r="E23" s="9" t="s">
        <v>7</v>
      </c>
      <c r="F23" s="9">
        <v>0</v>
      </c>
      <c r="G23" s="10">
        <v>66.099999999999994</v>
      </c>
      <c r="H23" s="10">
        <v>948.43</v>
      </c>
      <c r="I23" s="11" t="s">
        <v>7</v>
      </c>
      <c r="J23" s="11">
        <v>0</v>
      </c>
      <c r="K23" s="16">
        <v>64.83</v>
      </c>
      <c r="L23" s="16">
        <v>991.75</v>
      </c>
    </row>
    <row r="24" spans="1:12" ht="15" thickBot="1" x14ac:dyDescent="0.35">
      <c r="A24" s="6">
        <f t="shared" si="0"/>
        <v>22</v>
      </c>
      <c r="B24" s="7" t="s">
        <v>319</v>
      </c>
      <c r="C24" s="6" t="s">
        <v>26</v>
      </c>
      <c r="D24" s="8">
        <v>1917.99</v>
      </c>
      <c r="E24" s="9" t="s">
        <v>7</v>
      </c>
      <c r="F24" s="9">
        <v>0</v>
      </c>
      <c r="G24" s="10">
        <v>65.709999999999994</v>
      </c>
      <c r="H24" s="10">
        <v>951.18</v>
      </c>
      <c r="I24" s="11" t="s">
        <v>7</v>
      </c>
      <c r="J24" s="11">
        <v>0</v>
      </c>
      <c r="K24" s="16">
        <v>68.23</v>
      </c>
      <c r="L24" s="16">
        <v>966.81</v>
      </c>
    </row>
    <row r="25" spans="1:12" ht="15" thickBot="1" x14ac:dyDescent="0.35">
      <c r="A25" s="6">
        <f t="shared" si="0"/>
        <v>23</v>
      </c>
      <c r="B25" s="7" t="s">
        <v>320</v>
      </c>
      <c r="C25" s="6" t="s">
        <v>310</v>
      </c>
      <c r="D25" s="8">
        <v>1908.39</v>
      </c>
      <c r="E25" s="9">
        <v>63.26</v>
      </c>
      <c r="F25" s="9">
        <v>970.41</v>
      </c>
      <c r="G25" s="10">
        <v>93.85</v>
      </c>
      <c r="H25" s="10">
        <v>751.85</v>
      </c>
      <c r="I25" s="11" t="s">
        <v>7</v>
      </c>
      <c r="J25" s="11">
        <v>0</v>
      </c>
      <c r="K25" s="16">
        <v>174.63</v>
      </c>
      <c r="L25" s="16">
        <v>186.14</v>
      </c>
    </row>
    <row r="26" spans="1:12" ht="15" thickBot="1" x14ac:dyDescent="0.35">
      <c r="A26" s="6">
        <f t="shared" si="0"/>
        <v>24</v>
      </c>
      <c r="B26" s="7" t="s">
        <v>237</v>
      </c>
      <c r="C26" s="6" t="s">
        <v>9</v>
      </c>
      <c r="D26" s="8">
        <v>1856.76</v>
      </c>
      <c r="E26" s="9" t="s">
        <v>7</v>
      </c>
      <c r="F26" s="9">
        <v>0</v>
      </c>
      <c r="G26" s="10">
        <v>70.22</v>
      </c>
      <c r="H26" s="10">
        <v>919.25</v>
      </c>
      <c r="I26" s="11">
        <v>71.58</v>
      </c>
      <c r="J26" s="11">
        <v>937.51</v>
      </c>
      <c r="K26" s="16" t="s">
        <v>7</v>
      </c>
      <c r="L26" s="16">
        <v>0</v>
      </c>
    </row>
    <row r="27" spans="1:12" ht="15" thickBot="1" x14ac:dyDescent="0.35">
      <c r="A27" s="6">
        <f t="shared" si="0"/>
        <v>25</v>
      </c>
      <c r="B27" s="7" t="s">
        <v>321</v>
      </c>
      <c r="C27" s="6" t="s">
        <v>15</v>
      </c>
      <c r="D27" s="8">
        <v>1853.62</v>
      </c>
      <c r="E27" s="9" t="s">
        <v>7</v>
      </c>
      <c r="F27" s="9">
        <v>0</v>
      </c>
      <c r="G27" s="10" t="s">
        <v>7</v>
      </c>
      <c r="H27" s="10">
        <v>0</v>
      </c>
      <c r="I27" s="11">
        <v>72.08</v>
      </c>
      <c r="J27" s="11">
        <v>933.86</v>
      </c>
      <c r="K27" s="16">
        <v>74.64</v>
      </c>
      <c r="L27" s="16">
        <v>919.76</v>
      </c>
    </row>
    <row r="28" spans="1:12" ht="15" thickBot="1" x14ac:dyDescent="0.35">
      <c r="A28" s="6">
        <f t="shared" si="0"/>
        <v>26</v>
      </c>
      <c r="B28" s="7" t="s">
        <v>240</v>
      </c>
      <c r="C28" s="6" t="s">
        <v>15</v>
      </c>
      <c r="D28" s="8">
        <v>1831.01</v>
      </c>
      <c r="E28" s="9" t="s">
        <v>7</v>
      </c>
      <c r="F28" s="9">
        <v>0</v>
      </c>
      <c r="G28" s="10" t="s">
        <v>7</v>
      </c>
      <c r="H28" s="10">
        <v>0</v>
      </c>
      <c r="I28" s="11">
        <v>73.42</v>
      </c>
      <c r="J28" s="11">
        <v>924.08</v>
      </c>
      <c r="K28" s="16">
        <v>76.39</v>
      </c>
      <c r="L28" s="16">
        <v>906.94</v>
      </c>
    </row>
    <row r="29" spans="1:12" ht="15" thickBot="1" x14ac:dyDescent="0.35">
      <c r="A29" s="6">
        <f t="shared" si="0"/>
        <v>27</v>
      </c>
      <c r="B29" s="7" t="s">
        <v>72</v>
      </c>
      <c r="C29" s="6" t="s">
        <v>15</v>
      </c>
      <c r="D29" s="8">
        <v>1798.11</v>
      </c>
      <c r="E29" s="9">
        <v>70.540000000000006</v>
      </c>
      <c r="F29" s="9">
        <v>918.76</v>
      </c>
      <c r="G29" s="10" t="s">
        <v>7</v>
      </c>
      <c r="H29" s="10">
        <v>0</v>
      </c>
      <c r="I29" s="11" t="s">
        <v>7</v>
      </c>
      <c r="J29" s="11">
        <v>0</v>
      </c>
      <c r="K29" s="16">
        <v>80.150000000000006</v>
      </c>
      <c r="L29" s="16">
        <v>879.35</v>
      </c>
    </row>
    <row r="30" spans="1:12" ht="15" thickBot="1" x14ac:dyDescent="0.35">
      <c r="A30" s="6">
        <f t="shared" si="0"/>
        <v>28</v>
      </c>
      <c r="B30" s="7" t="s">
        <v>267</v>
      </c>
      <c r="C30" s="6" t="s">
        <v>17</v>
      </c>
      <c r="D30" s="8">
        <v>1696.97</v>
      </c>
      <c r="E30" s="9">
        <v>94.57</v>
      </c>
      <c r="F30" s="9">
        <v>748.22</v>
      </c>
      <c r="G30" s="10" t="s">
        <v>7</v>
      </c>
      <c r="H30" s="10">
        <v>0</v>
      </c>
      <c r="I30" s="11">
        <v>70.040000000000006</v>
      </c>
      <c r="J30" s="11">
        <v>948.75</v>
      </c>
      <c r="K30" s="16" t="s">
        <v>7</v>
      </c>
      <c r="L30" s="16">
        <v>0</v>
      </c>
    </row>
    <row r="31" spans="1:12" ht="15" thickBot="1" x14ac:dyDescent="0.35">
      <c r="A31" s="6">
        <f t="shared" si="0"/>
        <v>29</v>
      </c>
      <c r="B31" s="7" t="s">
        <v>251</v>
      </c>
      <c r="C31" s="6" t="s">
        <v>17</v>
      </c>
      <c r="D31" s="8">
        <v>1687.59</v>
      </c>
      <c r="E31" s="9">
        <v>70.150000000000006</v>
      </c>
      <c r="F31" s="9">
        <v>921.49</v>
      </c>
      <c r="G31" s="10" t="s">
        <v>7</v>
      </c>
      <c r="H31" s="10">
        <v>0</v>
      </c>
      <c r="I31" s="11" t="s">
        <v>7</v>
      </c>
      <c r="J31" s="11">
        <v>0</v>
      </c>
      <c r="K31" s="16">
        <v>95.58</v>
      </c>
      <c r="L31" s="16">
        <v>766.1</v>
      </c>
    </row>
    <row r="32" spans="1:12" ht="15" thickBot="1" x14ac:dyDescent="0.35">
      <c r="A32" s="6">
        <f t="shared" si="0"/>
        <v>30</v>
      </c>
      <c r="B32" s="7" t="s">
        <v>16</v>
      </c>
      <c r="C32" s="6" t="s">
        <v>17</v>
      </c>
      <c r="D32" s="8">
        <v>1670.49</v>
      </c>
      <c r="E32" s="9">
        <v>92.49</v>
      </c>
      <c r="F32" s="9">
        <v>762.95</v>
      </c>
      <c r="G32" s="10" t="s">
        <v>7</v>
      </c>
      <c r="H32" s="10">
        <v>0</v>
      </c>
      <c r="I32" s="11" t="s">
        <v>7</v>
      </c>
      <c r="J32" s="11">
        <v>0</v>
      </c>
      <c r="K32" s="16">
        <v>76.31</v>
      </c>
      <c r="L32" s="16">
        <v>907.54</v>
      </c>
    </row>
    <row r="33" spans="1:12" ht="15" thickBot="1" x14ac:dyDescent="0.35">
      <c r="A33" s="6">
        <f t="shared" si="0"/>
        <v>31</v>
      </c>
      <c r="B33" s="7" t="s">
        <v>266</v>
      </c>
      <c r="C33" s="6" t="s">
        <v>15</v>
      </c>
      <c r="D33" s="8">
        <v>1667.65</v>
      </c>
      <c r="E33" s="9" t="s">
        <v>7</v>
      </c>
      <c r="F33" s="9">
        <v>0</v>
      </c>
      <c r="G33" s="10" t="s">
        <v>7</v>
      </c>
      <c r="H33" s="10">
        <v>0</v>
      </c>
      <c r="I33" s="11">
        <v>99.5</v>
      </c>
      <c r="J33" s="11">
        <v>733.68</v>
      </c>
      <c r="K33" s="16">
        <v>72.7</v>
      </c>
      <c r="L33" s="16">
        <v>933.97</v>
      </c>
    </row>
    <row r="34" spans="1:12" ht="15" thickBot="1" x14ac:dyDescent="0.35">
      <c r="A34" s="6">
        <f t="shared" si="0"/>
        <v>32</v>
      </c>
      <c r="B34" s="7" t="s">
        <v>118</v>
      </c>
      <c r="C34" s="6" t="s">
        <v>15</v>
      </c>
      <c r="D34" s="8">
        <v>1625.92</v>
      </c>
      <c r="E34" s="9" t="s">
        <v>7</v>
      </c>
      <c r="F34" s="9">
        <v>0</v>
      </c>
      <c r="G34" s="10" t="s">
        <v>7</v>
      </c>
      <c r="H34" s="10">
        <v>0</v>
      </c>
      <c r="I34" s="11">
        <v>72.44</v>
      </c>
      <c r="J34" s="11">
        <v>931.23</v>
      </c>
      <c r="K34" s="16">
        <v>105.32</v>
      </c>
      <c r="L34" s="16">
        <v>694.69</v>
      </c>
    </row>
    <row r="35" spans="1:12" ht="15" thickBot="1" x14ac:dyDescent="0.35">
      <c r="A35" s="6">
        <f t="shared" si="0"/>
        <v>33</v>
      </c>
      <c r="B35" s="7" t="s">
        <v>322</v>
      </c>
      <c r="C35" s="6" t="s">
        <v>56</v>
      </c>
      <c r="D35" s="8">
        <v>1580.57</v>
      </c>
      <c r="E35" s="9">
        <v>101.19</v>
      </c>
      <c r="F35" s="9">
        <v>701.27</v>
      </c>
      <c r="G35" s="10" t="s">
        <v>7</v>
      </c>
      <c r="H35" s="10">
        <v>0</v>
      </c>
      <c r="I35" s="11" t="s">
        <v>7</v>
      </c>
      <c r="J35" s="11">
        <v>0</v>
      </c>
      <c r="K35" s="16">
        <v>80.150000000000006</v>
      </c>
      <c r="L35" s="16">
        <v>879.31</v>
      </c>
    </row>
    <row r="36" spans="1:12" ht="15" thickBot="1" x14ac:dyDescent="0.35">
      <c r="A36" s="6">
        <f t="shared" si="0"/>
        <v>34</v>
      </c>
      <c r="B36" s="7" t="s">
        <v>302</v>
      </c>
      <c r="C36" s="6" t="s">
        <v>9</v>
      </c>
      <c r="D36" s="8">
        <v>1556.3</v>
      </c>
      <c r="E36" s="9" t="s">
        <v>7</v>
      </c>
      <c r="F36" s="9">
        <v>0</v>
      </c>
      <c r="G36" s="10" t="s">
        <v>7</v>
      </c>
      <c r="H36" s="10">
        <v>0</v>
      </c>
      <c r="I36" s="11">
        <v>67.44</v>
      </c>
      <c r="J36" s="11">
        <v>967.73</v>
      </c>
      <c r="K36" s="16">
        <v>119.78</v>
      </c>
      <c r="L36" s="16">
        <v>588.57000000000005</v>
      </c>
    </row>
    <row r="37" spans="1:12" ht="15" thickBot="1" x14ac:dyDescent="0.35">
      <c r="A37" s="6">
        <f t="shared" si="0"/>
        <v>35</v>
      </c>
      <c r="B37" s="7" t="s">
        <v>323</v>
      </c>
      <c r="C37" s="6" t="s">
        <v>26</v>
      </c>
      <c r="D37" s="8">
        <v>1540.53</v>
      </c>
      <c r="E37" s="9" t="s">
        <v>7</v>
      </c>
      <c r="F37" s="9">
        <v>0</v>
      </c>
      <c r="G37" s="10">
        <v>64.08</v>
      </c>
      <c r="H37" s="10">
        <v>962.74</v>
      </c>
      <c r="I37" s="11" t="s">
        <v>7</v>
      </c>
      <c r="J37" s="11">
        <v>0</v>
      </c>
      <c r="K37" s="16">
        <v>121.25</v>
      </c>
      <c r="L37" s="16">
        <v>577.79</v>
      </c>
    </row>
    <row r="38" spans="1:12" ht="15" thickBot="1" x14ac:dyDescent="0.35">
      <c r="A38" s="6">
        <f t="shared" si="0"/>
        <v>36</v>
      </c>
      <c r="B38" s="7" t="s">
        <v>324</v>
      </c>
      <c r="C38" s="6" t="s">
        <v>15</v>
      </c>
      <c r="D38" s="8">
        <v>1534.76</v>
      </c>
      <c r="E38" s="9">
        <v>119.93</v>
      </c>
      <c r="F38" s="9">
        <v>568.23</v>
      </c>
      <c r="G38" s="10" t="s">
        <v>7</v>
      </c>
      <c r="H38" s="10">
        <v>0</v>
      </c>
      <c r="I38" s="11" t="s">
        <v>7</v>
      </c>
      <c r="J38" s="11">
        <v>0</v>
      </c>
      <c r="K38" s="16">
        <v>68.27</v>
      </c>
      <c r="L38" s="16">
        <v>966.53</v>
      </c>
    </row>
    <row r="39" spans="1:12" ht="15" thickBot="1" x14ac:dyDescent="0.35">
      <c r="A39" s="6">
        <f t="shared" si="0"/>
        <v>37</v>
      </c>
      <c r="B39" s="7" t="s">
        <v>247</v>
      </c>
      <c r="C39" s="6" t="s">
        <v>17</v>
      </c>
      <c r="D39" s="8">
        <v>1524.95</v>
      </c>
      <c r="E39" s="9">
        <v>98.93</v>
      </c>
      <c r="F39" s="9">
        <v>717.25</v>
      </c>
      <c r="G39" s="10" t="s">
        <v>7</v>
      </c>
      <c r="H39" s="10">
        <v>0</v>
      </c>
      <c r="I39" s="11" t="s">
        <v>7</v>
      </c>
      <c r="J39" s="11">
        <v>0</v>
      </c>
      <c r="K39" s="16">
        <v>89.91</v>
      </c>
      <c r="L39" s="16">
        <v>807.7</v>
      </c>
    </row>
    <row r="40" spans="1:12" ht="15" thickBot="1" x14ac:dyDescent="0.35">
      <c r="A40" s="6">
        <f t="shared" si="0"/>
        <v>38</v>
      </c>
      <c r="B40" s="7" t="s">
        <v>286</v>
      </c>
      <c r="C40" s="6" t="s">
        <v>26</v>
      </c>
      <c r="D40" s="8">
        <v>1472.3</v>
      </c>
      <c r="E40" s="9" t="s">
        <v>7</v>
      </c>
      <c r="F40" s="9">
        <v>0</v>
      </c>
      <c r="G40" s="10">
        <v>70.05</v>
      </c>
      <c r="H40" s="10">
        <v>920.47</v>
      </c>
      <c r="I40" s="11" t="s">
        <v>7</v>
      </c>
      <c r="J40" s="11">
        <v>0</v>
      </c>
      <c r="K40" s="16">
        <v>124.79</v>
      </c>
      <c r="L40" s="16">
        <v>551.83000000000004</v>
      </c>
    </row>
    <row r="41" spans="1:12" ht="15" thickBot="1" x14ac:dyDescent="0.35">
      <c r="A41" s="6">
        <f t="shared" si="0"/>
        <v>39</v>
      </c>
      <c r="B41" s="7" t="s">
        <v>42</v>
      </c>
      <c r="C41" s="6" t="s">
        <v>17</v>
      </c>
      <c r="D41" s="8">
        <v>1462.46</v>
      </c>
      <c r="E41" s="9">
        <v>70.569999999999993</v>
      </c>
      <c r="F41" s="9">
        <v>918.53</v>
      </c>
      <c r="G41" s="10" t="s">
        <v>7</v>
      </c>
      <c r="H41" s="10">
        <v>0</v>
      </c>
      <c r="I41" s="11" t="s">
        <v>7</v>
      </c>
      <c r="J41" s="11">
        <v>0</v>
      </c>
      <c r="K41" s="16">
        <v>125.86</v>
      </c>
      <c r="L41" s="16">
        <v>543.92999999999995</v>
      </c>
    </row>
    <row r="42" spans="1:12" ht="15" thickBot="1" x14ac:dyDescent="0.35">
      <c r="A42" s="6">
        <f t="shared" si="0"/>
        <v>40</v>
      </c>
      <c r="B42" s="7" t="s">
        <v>239</v>
      </c>
      <c r="C42" s="6" t="s">
        <v>17</v>
      </c>
      <c r="D42" s="8">
        <v>1328.87</v>
      </c>
      <c r="E42" s="9">
        <v>147.08000000000001</v>
      </c>
      <c r="F42" s="9">
        <v>375.55</v>
      </c>
      <c r="G42" s="10" t="s">
        <v>7</v>
      </c>
      <c r="H42" s="10">
        <v>0</v>
      </c>
      <c r="I42" s="11" t="s">
        <v>7</v>
      </c>
      <c r="J42" s="11">
        <v>0</v>
      </c>
      <c r="K42" s="16">
        <v>70.069999999999993</v>
      </c>
      <c r="L42" s="16">
        <v>953.32</v>
      </c>
    </row>
    <row r="43" spans="1:12" ht="15" thickBot="1" x14ac:dyDescent="0.35">
      <c r="A43" s="6">
        <f t="shared" si="0"/>
        <v>41</v>
      </c>
      <c r="B43" s="7" t="s">
        <v>250</v>
      </c>
      <c r="C43" s="6" t="s">
        <v>17</v>
      </c>
      <c r="D43" s="8">
        <v>1316.09</v>
      </c>
      <c r="E43" s="9">
        <v>148.65</v>
      </c>
      <c r="F43" s="9">
        <v>364.41</v>
      </c>
      <c r="G43" s="10" t="s">
        <v>7</v>
      </c>
      <c r="H43" s="10">
        <v>0</v>
      </c>
      <c r="I43" s="11" t="s">
        <v>7</v>
      </c>
      <c r="J43" s="11">
        <v>0</v>
      </c>
      <c r="K43" s="16">
        <v>70.290000000000006</v>
      </c>
      <c r="L43" s="16">
        <v>951.68</v>
      </c>
    </row>
    <row r="44" spans="1:12" ht="15" thickBot="1" x14ac:dyDescent="0.35">
      <c r="A44" s="6">
        <f t="shared" si="0"/>
        <v>42</v>
      </c>
      <c r="B44" s="7" t="s">
        <v>325</v>
      </c>
      <c r="C44" s="6" t="s">
        <v>56</v>
      </c>
      <c r="D44" s="8">
        <v>1265.7</v>
      </c>
      <c r="E44" s="9">
        <v>96.43</v>
      </c>
      <c r="F44" s="9">
        <v>735</v>
      </c>
      <c r="G44" s="10" t="s">
        <v>7</v>
      </c>
      <c r="H44" s="10">
        <v>0</v>
      </c>
      <c r="I44" s="11" t="s">
        <v>7</v>
      </c>
      <c r="J44" s="11">
        <v>0</v>
      </c>
      <c r="K44" s="16">
        <v>127.67</v>
      </c>
      <c r="L44" s="16">
        <v>530.70000000000005</v>
      </c>
    </row>
    <row r="45" spans="1:12" ht="15" thickBot="1" x14ac:dyDescent="0.35">
      <c r="A45" s="6">
        <f t="shared" si="0"/>
        <v>43</v>
      </c>
      <c r="B45" s="7" t="s">
        <v>29</v>
      </c>
      <c r="C45" s="6" t="s">
        <v>26</v>
      </c>
      <c r="D45" s="8">
        <v>1241.1600000000001</v>
      </c>
      <c r="E45" s="9" t="s">
        <v>7</v>
      </c>
      <c r="F45" s="9">
        <v>0</v>
      </c>
      <c r="G45" s="10">
        <v>125.4</v>
      </c>
      <c r="H45" s="10">
        <v>528.4</v>
      </c>
      <c r="I45" s="11" t="s">
        <v>7</v>
      </c>
      <c r="J45" s="11">
        <v>0</v>
      </c>
      <c r="K45" s="16">
        <v>102.85</v>
      </c>
      <c r="L45" s="16">
        <v>712.76</v>
      </c>
    </row>
    <row r="46" spans="1:12" ht="15" thickBot="1" x14ac:dyDescent="0.35">
      <c r="A46" s="6">
        <f t="shared" si="0"/>
        <v>44</v>
      </c>
      <c r="B46" s="7" t="s">
        <v>258</v>
      </c>
      <c r="C46" s="6" t="s">
        <v>17</v>
      </c>
      <c r="D46" s="8">
        <v>997.96</v>
      </c>
      <c r="E46" s="9" t="s">
        <v>7</v>
      </c>
      <c r="F46" s="9">
        <v>0</v>
      </c>
      <c r="G46" s="10" t="s">
        <v>7</v>
      </c>
      <c r="H46" s="10">
        <v>0</v>
      </c>
      <c r="I46" s="11">
        <v>63.3</v>
      </c>
      <c r="J46" s="11">
        <v>997.96</v>
      </c>
      <c r="K46" s="16" t="s">
        <v>7</v>
      </c>
      <c r="L46" s="16">
        <v>0</v>
      </c>
    </row>
    <row r="47" spans="1:12" ht="15" thickBot="1" x14ac:dyDescent="0.35">
      <c r="A47" s="6">
        <f t="shared" si="0"/>
        <v>45</v>
      </c>
      <c r="B47" s="7" t="s">
        <v>269</v>
      </c>
      <c r="C47" s="6" t="s">
        <v>76</v>
      </c>
      <c r="D47" s="8">
        <v>982.7</v>
      </c>
      <c r="E47" s="9" t="s">
        <v>7</v>
      </c>
      <c r="F47" s="9">
        <v>0</v>
      </c>
      <c r="G47" s="10" t="s">
        <v>7</v>
      </c>
      <c r="H47" s="10">
        <v>0</v>
      </c>
      <c r="I47" s="11" t="s">
        <v>7</v>
      </c>
      <c r="J47" s="11">
        <v>0</v>
      </c>
      <c r="K47" s="16">
        <v>66.06</v>
      </c>
      <c r="L47" s="16">
        <v>982.7</v>
      </c>
    </row>
    <row r="48" spans="1:12" ht="15" thickBot="1" x14ac:dyDescent="0.35">
      <c r="A48" s="6">
        <f t="shared" si="0"/>
        <v>46</v>
      </c>
      <c r="B48" s="7" t="s">
        <v>326</v>
      </c>
      <c r="C48" s="6" t="s">
        <v>28</v>
      </c>
      <c r="D48" s="8">
        <v>979.6</v>
      </c>
      <c r="E48" s="9" t="s">
        <v>7</v>
      </c>
      <c r="F48" s="9">
        <v>0</v>
      </c>
      <c r="G48" s="10">
        <v>61.7</v>
      </c>
      <c r="H48" s="10">
        <v>979.6</v>
      </c>
      <c r="I48" s="11" t="s">
        <v>7</v>
      </c>
      <c r="J48" s="11">
        <v>0</v>
      </c>
      <c r="K48" s="16" t="s">
        <v>7</v>
      </c>
      <c r="L48" s="16">
        <v>0</v>
      </c>
    </row>
    <row r="49" spans="1:12" ht="15" thickBot="1" x14ac:dyDescent="0.35">
      <c r="A49" s="6">
        <f t="shared" si="0"/>
        <v>47</v>
      </c>
      <c r="B49" s="7" t="s">
        <v>279</v>
      </c>
      <c r="C49" s="6" t="s">
        <v>9</v>
      </c>
      <c r="D49" s="8">
        <v>973.43</v>
      </c>
      <c r="E49" s="9" t="s">
        <v>7</v>
      </c>
      <c r="F49" s="9">
        <v>0</v>
      </c>
      <c r="G49" s="10" t="s">
        <v>7</v>
      </c>
      <c r="H49" s="10">
        <v>0</v>
      </c>
      <c r="I49" s="11">
        <v>66.66</v>
      </c>
      <c r="J49" s="11">
        <v>973.43</v>
      </c>
      <c r="K49" s="16" t="s">
        <v>7</v>
      </c>
      <c r="L49" s="16">
        <v>0</v>
      </c>
    </row>
    <row r="50" spans="1:12" ht="15" thickBot="1" x14ac:dyDescent="0.35">
      <c r="A50" s="6">
        <f t="shared" si="0"/>
        <v>48</v>
      </c>
      <c r="B50" s="7" t="s">
        <v>301</v>
      </c>
      <c r="C50" s="6" t="s">
        <v>9</v>
      </c>
      <c r="D50" s="8">
        <v>967.44</v>
      </c>
      <c r="E50" s="9" t="s">
        <v>7</v>
      </c>
      <c r="F50" s="9">
        <v>0</v>
      </c>
      <c r="G50" s="10" t="s">
        <v>7</v>
      </c>
      <c r="H50" s="10">
        <v>0</v>
      </c>
      <c r="I50" s="11">
        <v>67.48</v>
      </c>
      <c r="J50" s="11">
        <v>967.44</v>
      </c>
      <c r="K50" s="16" t="s">
        <v>7</v>
      </c>
      <c r="L50" s="16">
        <v>0</v>
      </c>
    </row>
    <row r="51" spans="1:12" ht="15" thickBot="1" x14ac:dyDescent="0.35">
      <c r="A51" s="6">
        <f t="shared" si="0"/>
        <v>49</v>
      </c>
      <c r="B51" s="7" t="s">
        <v>31</v>
      </c>
      <c r="C51" s="6" t="s">
        <v>26</v>
      </c>
      <c r="D51" s="8">
        <v>949.02</v>
      </c>
      <c r="E51" s="9" t="s">
        <v>7</v>
      </c>
      <c r="F51" s="9">
        <v>0</v>
      </c>
      <c r="G51" s="10" t="s">
        <v>7</v>
      </c>
      <c r="H51" s="10">
        <v>0</v>
      </c>
      <c r="I51" s="11" t="s">
        <v>7</v>
      </c>
      <c r="J51" s="11">
        <v>0</v>
      </c>
      <c r="K51" s="16">
        <v>70.650000000000006</v>
      </c>
      <c r="L51" s="16">
        <v>949.02</v>
      </c>
    </row>
    <row r="52" spans="1:12" ht="15" thickBot="1" x14ac:dyDescent="0.35">
      <c r="A52" s="6">
        <f t="shared" si="0"/>
        <v>50</v>
      </c>
      <c r="B52" s="7" t="s">
        <v>235</v>
      </c>
      <c r="C52" s="6" t="s">
        <v>28</v>
      </c>
      <c r="D52" s="8">
        <v>947.16</v>
      </c>
      <c r="E52" s="9" t="s">
        <v>7</v>
      </c>
      <c r="F52" s="9">
        <v>0</v>
      </c>
      <c r="G52" s="10">
        <v>66.28</v>
      </c>
      <c r="H52" s="10">
        <v>947.16</v>
      </c>
      <c r="I52" s="11" t="s">
        <v>7</v>
      </c>
      <c r="J52" s="11">
        <v>0</v>
      </c>
      <c r="K52" s="16" t="s">
        <v>7</v>
      </c>
      <c r="L52" s="16">
        <v>0</v>
      </c>
    </row>
    <row r="53" spans="1:12" ht="15" thickBot="1" x14ac:dyDescent="0.35">
      <c r="A53" s="6">
        <f t="shared" si="0"/>
        <v>51</v>
      </c>
      <c r="B53" s="7" t="s">
        <v>202</v>
      </c>
      <c r="C53" s="6" t="s">
        <v>76</v>
      </c>
      <c r="D53" s="8">
        <v>934.15</v>
      </c>
      <c r="E53" s="9" t="s">
        <v>7</v>
      </c>
      <c r="F53" s="9">
        <v>0</v>
      </c>
      <c r="G53" s="10" t="s">
        <v>7</v>
      </c>
      <c r="H53" s="10">
        <v>0</v>
      </c>
      <c r="I53" s="11">
        <v>72.040000000000006</v>
      </c>
      <c r="J53" s="11">
        <v>934.15</v>
      </c>
      <c r="K53" s="16" t="s">
        <v>7</v>
      </c>
      <c r="L53" s="16">
        <v>0</v>
      </c>
    </row>
    <row r="54" spans="1:12" ht="15" thickBot="1" x14ac:dyDescent="0.35">
      <c r="A54" s="6">
        <f t="shared" si="0"/>
        <v>52</v>
      </c>
      <c r="B54" s="7" t="s">
        <v>341</v>
      </c>
      <c r="C54" s="6" t="s">
        <v>17</v>
      </c>
      <c r="D54" s="8">
        <v>928.33</v>
      </c>
      <c r="E54" s="9" t="s">
        <v>7</v>
      </c>
      <c r="F54" s="9">
        <v>0</v>
      </c>
      <c r="G54" s="10" t="s">
        <v>7</v>
      </c>
      <c r="H54" s="10">
        <v>0</v>
      </c>
      <c r="I54" s="11" t="s">
        <v>7</v>
      </c>
      <c r="J54" s="11">
        <v>0</v>
      </c>
      <c r="K54" s="16">
        <v>73.47</v>
      </c>
      <c r="L54" s="16">
        <v>928.33</v>
      </c>
    </row>
    <row r="55" spans="1:12" ht="15" thickBot="1" x14ac:dyDescent="0.35">
      <c r="A55" s="6">
        <f t="shared" si="0"/>
        <v>53</v>
      </c>
      <c r="B55" s="7" t="s">
        <v>44</v>
      </c>
      <c r="C55" s="6" t="s">
        <v>311</v>
      </c>
      <c r="D55" s="8">
        <v>926.34</v>
      </c>
      <c r="E55" s="9" t="s">
        <v>7</v>
      </c>
      <c r="F55" s="9">
        <v>0</v>
      </c>
      <c r="G55" s="10" t="s">
        <v>7</v>
      </c>
      <c r="H55" s="10">
        <v>0</v>
      </c>
      <c r="I55" s="11" t="s">
        <v>7</v>
      </c>
      <c r="J55" s="11">
        <v>0</v>
      </c>
      <c r="K55" s="16">
        <v>73.739999999999995</v>
      </c>
      <c r="L55" s="16">
        <v>926.34</v>
      </c>
    </row>
    <row r="56" spans="1:12" ht="15" thickBot="1" x14ac:dyDescent="0.35">
      <c r="A56" s="6">
        <f t="shared" si="0"/>
        <v>54</v>
      </c>
      <c r="B56" s="7" t="s">
        <v>54</v>
      </c>
      <c r="C56" s="6" t="s">
        <v>28</v>
      </c>
      <c r="D56" s="8">
        <v>908.77</v>
      </c>
      <c r="E56" s="9" t="s">
        <v>7</v>
      </c>
      <c r="F56" s="9">
        <v>0</v>
      </c>
      <c r="G56" s="10">
        <v>71.7</v>
      </c>
      <c r="H56" s="10">
        <v>908.77</v>
      </c>
      <c r="I56" s="11" t="s">
        <v>7</v>
      </c>
      <c r="J56" s="11">
        <v>0</v>
      </c>
      <c r="K56" s="16" t="s">
        <v>7</v>
      </c>
      <c r="L56" s="16">
        <v>0</v>
      </c>
    </row>
    <row r="57" spans="1:12" ht="15" thickBot="1" x14ac:dyDescent="0.35">
      <c r="A57" s="6">
        <f t="shared" si="0"/>
        <v>55</v>
      </c>
      <c r="B57" s="7" t="s">
        <v>185</v>
      </c>
      <c r="C57" s="6" t="s">
        <v>28</v>
      </c>
      <c r="D57" s="8">
        <v>904.97</v>
      </c>
      <c r="E57" s="9" t="s">
        <v>7</v>
      </c>
      <c r="F57" s="9">
        <v>0</v>
      </c>
      <c r="G57" s="10">
        <v>72.239999999999995</v>
      </c>
      <c r="H57" s="10">
        <v>904.97</v>
      </c>
      <c r="I57" s="11" t="s">
        <v>7</v>
      </c>
      <c r="J57" s="11">
        <v>0</v>
      </c>
      <c r="K57" s="16" t="s">
        <v>7</v>
      </c>
      <c r="L57" s="16">
        <v>0</v>
      </c>
    </row>
    <row r="58" spans="1:12" ht="15" thickBot="1" x14ac:dyDescent="0.35">
      <c r="A58" s="6">
        <f t="shared" si="0"/>
        <v>56</v>
      </c>
      <c r="B58" s="7" t="s">
        <v>8</v>
      </c>
      <c r="C58" s="6" t="s">
        <v>9</v>
      </c>
      <c r="D58" s="8">
        <v>903.93</v>
      </c>
      <c r="E58" s="9" t="s">
        <v>7</v>
      </c>
      <c r="F58" s="9">
        <v>0</v>
      </c>
      <c r="G58" s="10" t="s">
        <v>7</v>
      </c>
      <c r="H58" s="10">
        <v>0</v>
      </c>
      <c r="I58" s="11">
        <v>76.180000000000007</v>
      </c>
      <c r="J58" s="11">
        <v>903.93</v>
      </c>
      <c r="K58" s="16" t="s">
        <v>7</v>
      </c>
      <c r="L58" s="16">
        <v>0</v>
      </c>
    </row>
    <row r="59" spans="1:12" ht="15" thickBot="1" x14ac:dyDescent="0.35">
      <c r="A59" s="6">
        <f t="shared" si="0"/>
        <v>57</v>
      </c>
      <c r="B59" s="7" t="s">
        <v>342</v>
      </c>
      <c r="C59" s="6" t="s">
        <v>15</v>
      </c>
      <c r="D59" s="8">
        <v>903.64</v>
      </c>
      <c r="E59" s="9" t="s">
        <v>7</v>
      </c>
      <c r="F59" s="9">
        <v>0</v>
      </c>
      <c r="G59" s="10" t="s">
        <v>7</v>
      </c>
      <c r="H59" s="10">
        <v>0</v>
      </c>
      <c r="I59" s="11">
        <v>76.22</v>
      </c>
      <c r="J59" s="11">
        <v>903.64</v>
      </c>
      <c r="K59" s="16" t="s">
        <v>7</v>
      </c>
      <c r="L59" s="16">
        <v>0</v>
      </c>
    </row>
    <row r="60" spans="1:12" ht="15" thickBot="1" x14ac:dyDescent="0.35">
      <c r="A60" s="6">
        <f t="shared" si="0"/>
        <v>58</v>
      </c>
      <c r="B60" s="7" t="s">
        <v>339</v>
      </c>
      <c r="C60" s="6" t="s">
        <v>28</v>
      </c>
      <c r="D60" s="8">
        <v>900.27</v>
      </c>
      <c r="E60" s="9" t="s">
        <v>7</v>
      </c>
      <c r="F60" s="9">
        <v>0</v>
      </c>
      <c r="G60" s="10">
        <v>72.900000000000006</v>
      </c>
      <c r="H60" s="10">
        <v>900.27</v>
      </c>
      <c r="I60" s="11" t="s">
        <v>7</v>
      </c>
      <c r="J60" s="11">
        <v>0</v>
      </c>
      <c r="K60" s="16" t="s">
        <v>7</v>
      </c>
      <c r="L60" s="16">
        <v>0</v>
      </c>
    </row>
    <row r="61" spans="1:12" ht="15" thickBot="1" x14ac:dyDescent="0.35">
      <c r="A61" s="6">
        <f t="shared" si="0"/>
        <v>59</v>
      </c>
      <c r="B61" s="7" t="s">
        <v>39</v>
      </c>
      <c r="C61" s="6" t="s">
        <v>17</v>
      </c>
      <c r="D61" s="8">
        <v>898.66</v>
      </c>
      <c r="E61" s="9">
        <v>127.66</v>
      </c>
      <c r="F61" s="9">
        <v>513.38</v>
      </c>
      <c r="G61" s="10" t="s">
        <v>7</v>
      </c>
      <c r="H61" s="10">
        <v>0</v>
      </c>
      <c r="I61" s="11" t="s">
        <v>7</v>
      </c>
      <c r="J61" s="11">
        <v>0</v>
      </c>
      <c r="K61" s="16">
        <v>147.49</v>
      </c>
      <c r="L61" s="16">
        <v>385.28</v>
      </c>
    </row>
    <row r="62" spans="1:12" ht="15" thickBot="1" x14ac:dyDescent="0.35">
      <c r="A62" s="6">
        <f t="shared" si="0"/>
        <v>60</v>
      </c>
      <c r="B62" s="7" t="s">
        <v>328</v>
      </c>
      <c r="C62" s="6" t="s">
        <v>26</v>
      </c>
      <c r="D62" s="8">
        <v>890.47</v>
      </c>
      <c r="E62" s="9" t="s">
        <v>7</v>
      </c>
      <c r="F62" s="9">
        <v>0</v>
      </c>
      <c r="G62" s="10" t="s">
        <v>7</v>
      </c>
      <c r="H62" s="10">
        <v>0</v>
      </c>
      <c r="I62" s="11" t="s">
        <v>7</v>
      </c>
      <c r="J62" s="11">
        <v>0</v>
      </c>
      <c r="K62" s="16">
        <v>78.63</v>
      </c>
      <c r="L62" s="16">
        <v>890.47</v>
      </c>
    </row>
    <row r="63" spans="1:12" ht="15" thickBot="1" x14ac:dyDescent="0.35">
      <c r="A63" s="6">
        <f t="shared" si="0"/>
        <v>61</v>
      </c>
      <c r="B63" s="7" t="s">
        <v>329</v>
      </c>
      <c r="C63" s="6" t="s">
        <v>17</v>
      </c>
      <c r="D63" s="8">
        <v>876.09</v>
      </c>
      <c r="E63" s="9">
        <v>178.83</v>
      </c>
      <c r="F63" s="9">
        <v>150.21</v>
      </c>
      <c r="G63" s="10">
        <v>97.52</v>
      </c>
      <c r="H63" s="10">
        <v>725.88</v>
      </c>
      <c r="I63" s="11" t="s">
        <v>7</v>
      </c>
      <c r="J63" s="11">
        <v>0</v>
      </c>
      <c r="K63" s="16" t="s">
        <v>7</v>
      </c>
      <c r="L63" s="16">
        <v>0</v>
      </c>
    </row>
    <row r="64" spans="1:12" ht="15" thickBot="1" x14ac:dyDescent="0.35">
      <c r="A64" s="6">
        <f t="shared" si="0"/>
        <v>62</v>
      </c>
      <c r="B64" s="7" t="s">
        <v>109</v>
      </c>
      <c r="C64" s="6" t="s">
        <v>28</v>
      </c>
      <c r="D64" s="8">
        <v>866.09</v>
      </c>
      <c r="E64" s="9" t="s">
        <v>7</v>
      </c>
      <c r="F64" s="9">
        <v>0</v>
      </c>
      <c r="G64" s="10">
        <v>104.35</v>
      </c>
      <c r="H64" s="10">
        <v>677.48</v>
      </c>
      <c r="I64" s="11" t="s">
        <v>7</v>
      </c>
      <c r="J64" s="11">
        <v>0</v>
      </c>
      <c r="K64" s="16">
        <v>174.29</v>
      </c>
      <c r="L64" s="16">
        <v>188.62</v>
      </c>
    </row>
    <row r="65" spans="1:12" ht="15" thickBot="1" x14ac:dyDescent="0.35">
      <c r="A65" s="6">
        <f t="shared" si="0"/>
        <v>63</v>
      </c>
      <c r="B65" s="7" t="s">
        <v>272</v>
      </c>
      <c r="C65" s="6" t="s">
        <v>15</v>
      </c>
      <c r="D65" s="8">
        <v>849.83</v>
      </c>
      <c r="E65" s="9" t="s">
        <v>7</v>
      </c>
      <c r="F65" s="9">
        <v>0</v>
      </c>
      <c r="G65" s="10" t="s">
        <v>7</v>
      </c>
      <c r="H65" s="10">
        <v>0</v>
      </c>
      <c r="I65" s="11">
        <v>127.88</v>
      </c>
      <c r="J65" s="11">
        <v>526.5</v>
      </c>
      <c r="K65" s="16">
        <v>155.93</v>
      </c>
      <c r="L65" s="16">
        <v>323.33</v>
      </c>
    </row>
    <row r="66" spans="1:12" ht="15" thickBot="1" x14ac:dyDescent="0.35">
      <c r="A66" s="6">
        <f t="shared" si="0"/>
        <v>64</v>
      </c>
      <c r="B66" s="7" t="s">
        <v>340</v>
      </c>
      <c r="C66" s="6" t="s">
        <v>28</v>
      </c>
      <c r="D66" s="8">
        <v>764.16</v>
      </c>
      <c r="E66" s="9" t="s">
        <v>7</v>
      </c>
      <c r="F66" s="9">
        <v>0</v>
      </c>
      <c r="G66" s="10">
        <v>92.12</v>
      </c>
      <c r="H66" s="10">
        <v>764.16</v>
      </c>
      <c r="I66" s="11" t="s">
        <v>7</v>
      </c>
      <c r="J66" s="11">
        <v>0</v>
      </c>
      <c r="K66" s="16" t="s">
        <v>7</v>
      </c>
      <c r="L66" s="16">
        <v>0</v>
      </c>
    </row>
    <row r="67" spans="1:12" ht="15" thickBot="1" x14ac:dyDescent="0.35">
      <c r="A67" s="6">
        <f t="shared" si="0"/>
        <v>65</v>
      </c>
      <c r="B67" s="7" t="s">
        <v>89</v>
      </c>
      <c r="C67" s="6" t="s">
        <v>28</v>
      </c>
      <c r="D67" s="8">
        <v>757.2</v>
      </c>
      <c r="E67" s="9" t="s">
        <v>7</v>
      </c>
      <c r="F67" s="9">
        <v>0</v>
      </c>
      <c r="G67" s="10">
        <v>93.1</v>
      </c>
      <c r="H67" s="10">
        <v>757.2</v>
      </c>
      <c r="I67" s="11" t="s">
        <v>7</v>
      </c>
      <c r="J67" s="11">
        <v>0</v>
      </c>
      <c r="K67" s="16" t="s">
        <v>7</v>
      </c>
      <c r="L67" s="16">
        <v>0</v>
      </c>
    </row>
    <row r="68" spans="1:12" ht="15" thickBot="1" x14ac:dyDescent="0.35">
      <c r="A68" s="6">
        <f t="shared" si="0"/>
        <v>66</v>
      </c>
      <c r="B68" s="7" t="s">
        <v>293</v>
      </c>
      <c r="C68" s="6" t="s">
        <v>311</v>
      </c>
      <c r="D68" s="8">
        <v>744.35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  <c r="K68" s="16">
        <v>98.55</v>
      </c>
      <c r="L68" s="16">
        <v>744.35</v>
      </c>
    </row>
    <row r="69" spans="1:12" ht="15" thickBot="1" x14ac:dyDescent="0.35">
      <c r="A69" s="6">
        <f t="shared" si="0"/>
        <v>67</v>
      </c>
      <c r="B69" s="7" t="s">
        <v>330</v>
      </c>
      <c r="C69" s="6" t="s">
        <v>312</v>
      </c>
      <c r="D69" s="8">
        <v>713.56</v>
      </c>
      <c r="E69" s="9" t="s">
        <v>7</v>
      </c>
      <c r="F69" s="9">
        <v>0</v>
      </c>
      <c r="G69" s="10">
        <v>99.26</v>
      </c>
      <c r="H69" s="10">
        <v>713.56</v>
      </c>
      <c r="I69" s="11" t="s">
        <v>7</v>
      </c>
      <c r="J69" s="11">
        <v>0</v>
      </c>
      <c r="K69" s="16" t="s">
        <v>7</v>
      </c>
      <c r="L69" s="16">
        <v>0</v>
      </c>
    </row>
    <row r="70" spans="1:12" ht="15" thickBot="1" x14ac:dyDescent="0.35">
      <c r="A70" s="6">
        <f t="shared" ref="A70:A80" si="1">A69+1</f>
        <v>68</v>
      </c>
      <c r="B70" s="7" t="s">
        <v>331</v>
      </c>
      <c r="C70" s="6" t="s">
        <v>56</v>
      </c>
      <c r="D70" s="8">
        <v>700.71</v>
      </c>
      <c r="E70" s="9" t="s">
        <v>7</v>
      </c>
      <c r="F70" s="9">
        <v>0</v>
      </c>
      <c r="G70" s="10" t="s">
        <v>7</v>
      </c>
      <c r="H70" s="10">
        <v>0</v>
      </c>
      <c r="I70" s="11" t="s">
        <v>7</v>
      </c>
      <c r="J70" s="11">
        <v>0</v>
      </c>
      <c r="K70" s="16">
        <v>104.5</v>
      </c>
      <c r="L70" s="16">
        <v>700.71</v>
      </c>
    </row>
    <row r="71" spans="1:12" ht="15" thickBot="1" x14ac:dyDescent="0.35">
      <c r="A71" s="6">
        <f t="shared" si="1"/>
        <v>69</v>
      </c>
      <c r="B71" s="7" t="s">
        <v>313</v>
      </c>
      <c r="C71" s="6" t="s">
        <v>28</v>
      </c>
      <c r="D71" s="8">
        <v>674.49</v>
      </c>
      <c r="E71" s="9" t="s">
        <v>7</v>
      </c>
      <c r="F71" s="9">
        <v>0</v>
      </c>
      <c r="G71" s="10">
        <v>104.78</v>
      </c>
      <c r="H71" s="10">
        <v>674.49</v>
      </c>
      <c r="I71" s="11" t="s">
        <v>7</v>
      </c>
      <c r="J71" s="11">
        <v>0</v>
      </c>
      <c r="K71" s="16" t="s">
        <v>7</v>
      </c>
      <c r="L71" s="16">
        <v>0</v>
      </c>
    </row>
    <row r="72" spans="1:12" ht="15" thickBot="1" x14ac:dyDescent="0.35">
      <c r="A72" s="6">
        <f t="shared" si="1"/>
        <v>70</v>
      </c>
      <c r="B72" s="7" t="s">
        <v>332</v>
      </c>
      <c r="C72" s="6" t="s">
        <v>312</v>
      </c>
      <c r="D72" s="8">
        <v>667.73</v>
      </c>
      <c r="E72" s="9" t="s">
        <v>7</v>
      </c>
      <c r="F72" s="9">
        <v>0</v>
      </c>
      <c r="G72" s="10">
        <v>105.73</v>
      </c>
      <c r="H72" s="10">
        <v>667.73</v>
      </c>
      <c r="I72" s="11" t="s">
        <v>7</v>
      </c>
      <c r="J72" s="11">
        <v>0</v>
      </c>
      <c r="K72" s="16" t="s">
        <v>7</v>
      </c>
      <c r="L72" s="16">
        <v>0</v>
      </c>
    </row>
    <row r="73" spans="1:12" ht="15" thickBot="1" x14ac:dyDescent="0.35">
      <c r="A73" s="6">
        <f t="shared" si="1"/>
        <v>71</v>
      </c>
      <c r="B73" s="7" t="s">
        <v>333</v>
      </c>
      <c r="C73" s="6" t="s">
        <v>76</v>
      </c>
      <c r="D73" s="8">
        <v>535.84</v>
      </c>
      <c r="E73" s="9" t="s">
        <v>7</v>
      </c>
      <c r="F73" s="9">
        <v>0</v>
      </c>
      <c r="G73" s="10" t="s">
        <v>7</v>
      </c>
      <c r="H73" s="10">
        <v>0</v>
      </c>
      <c r="I73" s="11">
        <v>126.6</v>
      </c>
      <c r="J73" s="11">
        <v>535.84</v>
      </c>
      <c r="K73" s="16" t="s">
        <v>7</v>
      </c>
      <c r="L73" s="16">
        <v>0</v>
      </c>
    </row>
    <row r="74" spans="1:12" ht="15" thickBot="1" x14ac:dyDescent="0.35">
      <c r="A74" s="6">
        <f t="shared" si="1"/>
        <v>72</v>
      </c>
      <c r="B74" s="7" t="s">
        <v>232</v>
      </c>
      <c r="C74" s="6" t="s">
        <v>28</v>
      </c>
      <c r="D74" s="8">
        <v>523.15</v>
      </c>
      <c r="E74" s="9" t="s">
        <v>7</v>
      </c>
      <c r="F74" s="9">
        <v>0</v>
      </c>
      <c r="G74" s="10">
        <v>126.14</v>
      </c>
      <c r="H74" s="10">
        <v>523.15</v>
      </c>
      <c r="I74" s="11" t="s">
        <v>7</v>
      </c>
      <c r="J74" s="11">
        <v>0</v>
      </c>
      <c r="K74" s="16" t="s">
        <v>7</v>
      </c>
      <c r="L74" s="16">
        <v>0</v>
      </c>
    </row>
    <row r="75" spans="1:12" ht="15" thickBot="1" x14ac:dyDescent="0.35">
      <c r="A75" s="6">
        <f t="shared" si="1"/>
        <v>73</v>
      </c>
      <c r="B75" s="7" t="s">
        <v>334</v>
      </c>
      <c r="C75" s="6" t="s">
        <v>15</v>
      </c>
      <c r="D75" s="8">
        <v>502.41</v>
      </c>
      <c r="E75" s="9" t="s">
        <v>7</v>
      </c>
      <c r="F75" s="9">
        <v>0</v>
      </c>
      <c r="G75" s="10" t="s">
        <v>7</v>
      </c>
      <c r="H75" s="10">
        <v>0</v>
      </c>
      <c r="I75" s="11">
        <v>131.18</v>
      </c>
      <c r="J75" s="11">
        <v>502.41</v>
      </c>
      <c r="K75" s="16" t="s">
        <v>7</v>
      </c>
      <c r="L75" s="16">
        <v>0</v>
      </c>
    </row>
    <row r="76" spans="1:12" ht="15" thickBot="1" x14ac:dyDescent="0.35">
      <c r="A76" s="6">
        <f t="shared" si="1"/>
        <v>74</v>
      </c>
      <c r="B76" s="7" t="s">
        <v>288</v>
      </c>
      <c r="C76" s="6" t="s">
        <v>28</v>
      </c>
      <c r="D76" s="8">
        <v>485.62</v>
      </c>
      <c r="E76" s="9" t="s">
        <v>7</v>
      </c>
      <c r="F76" s="9">
        <v>0</v>
      </c>
      <c r="G76" s="10">
        <v>131.44</v>
      </c>
      <c r="H76" s="10">
        <v>485.62</v>
      </c>
      <c r="I76" s="11" t="s">
        <v>7</v>
      </c>
      <c r="J76" s="11">
        <v>0</v>
      </c>
      <c r="K76" s="16" t="s">
        <v>7</v>
      </c>
      <c r="L76" s="16">
        <v>0</v>
      </c>
    </row>
    <row r="77" spans="1:12" ht="15" thickBot="1" x14ac:dyDescent="0.35">
      <c r="A77" s="6">
        <f t="shared" si="1"/>
        <v>75</v>
      </c>
      <c r="B77" s="7" t="s">
        <v>18</v>
      </c>
      <c r="C77" s="6" t="s">
        <v>15</v>
      </c>
      <c r="D77" s="8">
        <v>397.14</v>
      </c>
      <c r="E77" s="9" t="s">
        <v>7</v>
      </c>
      <c r="F77" s="9">
        <v>0</v>
      </c>
      <c r="G77" s="10" t="s">
        <v>7</v>
      </c>
      <c r="H77" s="10">
        <v>0</v>
      </c>
      <c r="I77" s="11">
        <v>145.6</v>
      </c>
      <c r="J77" s="11">
        <v>397.14</v>
      </c>
      <c r="K77" s="16" t="s">
        <v>7</v>
      </c>
      <c r="L77" s="16">
        <v>0</v>
      </c>
    </row>
    <row r="78" spans="1:12" ht="15" thickBot="1" x14ac:dyDescent="0.35">
      <c r="A78" s="6">
        <f t="shared" si="1"/>
        <v>76</v>
      </c>
      <c r="B78" s="7" t="s">
        <v>335</v>
      </c>
      <c r="C78" s="6" t="s">
        <v>28</v>
      </c>
      <c r="D78" s="8">
        <v>348.92</v>
      </c>
      <c r="E78" s="9" t="s">
        <v>7</v>
      </c>
      <c r="F78" s="9">
        <v>0</v>
      </c>
      <c r="G78" s="10">
        <v>150.74</v>
      </c>
      <c r="H78" s="10">
        <v>348.92</v>
      </c>
      <c r="I78" s="11" t="s">
        <v>7</v>
      </c>
      <c r="J78" s="11">
        <v>0</v>
      </c>
      <c r="K78" s="16" t="s">
        <v>7</v>
      </c>
      <c r="L78" s="16">
        <v>0</v>
      </c>
    </row>
    <row r="79" spans="1:12" ht="15" thickBot="1" x14ac:dyDescent="0.35">
      <c r="A79" s="6">
        <f t="shared" si="1"/>
        <v>77</v>
      </c>
      <c r="B79" s="7" t="s">
        <v>336</v>
      </c>
      <c r="C79" s="6" t="s">
        <v>219</v>
      </c>
      <c r="D79" s="8">
        <v>190.25</v>
      </c>
      <c r="E79" s="9" t="s">
        <v>7</v>
      </c>
      <c r="F79" s="9">
        <v>0</v>
      </c>
      <c r="G79" s="10" t="s">
        <v>7</v>
      </c>
      <c r="H79" s="10">
        <v>0</v>
      </c>
      <c r="I79" s="11">
        <v>173.94</v>
      </c>
      <c r="J79" s="11">
        <v>190.25</v>
      </c>
      <c r="K79" s="16" t="s">
        <v>7</v>
      </c>
      <c r="L79" s="16">
        <v>0</v>
      </c>
    </row>
    <row r="80" spans="1:12" ht="15" thickBot="1" x14ac:dyDescent="0.35">
      <c r="A80" s="6">
        <f t="shared" si="1"/>
        <v>78</v>
      </c>
      <c r="B80" s="7" t="s">
        <v>337</v>
      </c>
      <c r="C80" s="6" t="s">
        <v>28</v>
      </c>
      <c r="D80" s="8">
        <v>169.57</v>
      </c>
      <c r="E80" s="9" t="s">
        <v>7</v>
      </c>
      <c r="F80" s="9">
        <v>0</v>
      </c>
      <c r="G80" s="10">
        <v>176.06</v>
      </c>
      <c r="H80" s="10">
        <v>169.57</v>
      </c>
      <c r="I80" s="11" t="s">
        <v>7</v>
      </c>
      <c r="J80" s="11">
        <v>0</v>
      </c>
      <c r="K80" s="16" t="s">
        <v>7</v>
      </c>
      <c r="L80" s="16">
        <v>0</v>
      </c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F2F5-0D4E-4F86-BACC-391044044A95}">
  <sheetPr>
    <pageSetUpPr fitToPage="1"/>
  </sheetPr>
  <dimension ref="A1:N107"/>
  <sheetViews>
    <sheetView zoomScale="190" zoomScaleNormal="190" workbookViewId="0">
      <selection activeCell="B6" sqref="B6"/>
    </sheetView>
  </sheetViews>
  <sheetFormatPr defaultRowHeight="14.4" x14ac:dyDescent="0.3"/>
  <cols>
    <col min="1" max="1" width="5" bestFit="1" customWidth="1"/>
    <col min="2" max="2" width="20.77734375" bestFit="1" customWidth="1"/>
    <col min="3" max="3" width="7.88671875" bestFit="1" customWidth="1"/>
    <col min="4" max="4" width="14.33203125" bestFit="1" customWidth="1"/>
    <col min="5" max="5" width="8.33203125" bestFit="1" customWidth="1"/>
    <col min="6" max="6" width="9" bestFit="1" customWidth="1"/>
    <col min="7" max="7" width="8.33203125" bestFit="1" customWidth="1"/>
    <col min="8" max="8" width="9" bestFit="1" customWidth="1"/>
    <col min="9" max="9" width="8.33203125" bestFit="1" customWidth="1"/>
    <col min="10" max="10" width="9" bestFit="1" customWidth="1"/>
    <col min="11" max="11" width="8.33203125" bestFit="1" customWidth="1"/>
    <col min="12" max="12" width="9" bestFit="1" customWidth="1"/>
  </cols>
  <sheetData>
    <row r="1" spans="1:14" ht="60" customHeight="1" thickBot="1" x14ac:dyDescent="0.35">
      <c r="A1" s="39" t="s">
        <v>498</v>
      </c>
      <c r="B1" s="40"/>
      <c r="C1" s="40"/>
      <c r="D1" s="40"/>
      <c r="E1" s="41" t="s">
        <v>190</v>
      </c>
      <c r="F1" s="53"/>
      <c r="G1" s="54" t="s">
        <v>454</v>
      </c>
      <c r="H1" s="55"/>
      <c r="I1" s="49" t="s">
        <v>455</v>
      </c>
      <c r="J1" s="50"/>
      <c r="K1" s="56" t="s">
        <v>64</v>
      </c>
      <c r="L1" s="57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5" t="s">
        <v>3</v>
      </c>
      <c r="L2" s="15" t="s">
        <v>4</v>
      </c>
    </row>
    <row r="3" spans="1:14" ht="15" thickBot="1" x14ac:dyDescent="0.35">
      <c r="A3" s="6">
        <v>1</v>
      </c>
      <c r="B3" s="7" t="s">
        <v>11</v>
      </c>
      <c r="C3" s="6" t="s">
        <v>12</v>
      </c>
      <c r="D3" s="8">
        <v>2995.8031837916064</v>
      </c>
      <c r="E3" s="9">
        <v>62.42</v>
      </c>
      <c r="F3" s="9">
        <v>1000</v>
      </c>
      <c r="G3" s="10">
        <v>88.34</v>
      </c>
      <c r="H3" s="10">
        <v>814.51330532212887</v>
      </c>
      <c r="I3" s="11">
        <v>62.379999999999995</v>
      </c>
      <c r="J3" s="11">
        <v>995.80318379160644</v>
      </c>
      <c r="K3" s="16">
        <v>59.1</v>
      </c>
      <c r="L3" s="16">
        <v>1000</v>
      </c>
      <c r="N3" s="23"/>
    </row>
    <row r="4" spans="1:14" ht="15" thickBot="1" x14ac:dyDescent="0.35">
      <c r="A4" s="6">
        <v>2</v>
      </c>
      <c r="B4" s="7" t="s">
        <v>216</v>
      </c>
      <c r="C4" s="6" t="s">
        <v>12</v>
      </c>
      <c r="D4" s="8">
        <v>2874.3103766801355</v>
      </c>
      <c r="E4" s="9">
        <v>70.959999999999994</v>
      </c>
      <c r="F4" s="9">
        <v>937.92702427678466</v>
      </c>
      <c r="G4" s="10">
        <v>68.59</v>
      </c>
      <c r="H4" s="10">
        <v>958.58134920634927</v>
      </c>
      <c r="I4" s="11">
        <v>69.876000000000005</v>
      </c>
      <c r="J4" s="11">
        <v>941.56295224312601</v>
      </c>
      <c r="K4" s="16">
        <v>62.739999999999995</v>
      </c>
      <c r="L4" s="16">
        <v>974.16607523066</v>
      </c>
    </row>
    <row r="5" spans="1:14" ht="15" thickBot="1" x14ac:dyDescent="0.35">
      <c r="A5" s="6">
        <f>A4+1</f>
        <v>3</v>
      </c>
      <c r="B5" s="7" t="s">
        <v>23</v>
      </c>
      <c r="C5" s="6" t="s">
        <v>12</v>
      </c>
      <c r="D5" s="8">
        <v>2825.2340926719939</v>
      </c>
      <c r="E5" s="9">
        <v>72.599999999999994</v>
      </c>
      <c r="F5" s="9">
        <v>926.00668701846212</v>
      </c>
      <c r="G5" s="10">
        <v>69.488</v>
      </c>
      <c r="H5" s="10">
        <v>952.03081232493003</v>
      </c>
      <c r="I5" s="11" t="s">
        <v>7</v>
      </c>
      <c r="J5" s="11">
        <v>0</v>
      </c>
      <c r="K5" s="16">
        <v>66.539999999999992</v>
      </c>
      <c r="L5" s="16">
        <v>947.19659332860181</v>
      </c>
    </row>
    <row r="6" spans="1:14" ht="15" thickBot="1" x14ac:dyDescent="0.35">
      <c r="A6" s="6">
        <f t="shared" ref="A6:A69" si="0">A5+1</f>
        <v>4</v>
      </c>
      <c r="B6" s="7" t="s">
        <v>87</v>
      </c>
      <c r="C6" s="6" t="s">
        <v>15</v>
      </c>
      <c r="D6" s="8">
        <v>2745.5921416127244</v>
      </c>
      <c r="E6" s="9">
        <v>80.22</v>
      </c>
      <c r="F6" s="9">
        <v>870.62072975723231</v>
      </c>
      <c r="G6" s="10">
        <v>71.489999999999995</v>
      </c>
      <c r="H6" s="10">
        <v>937.42705415499529</v>
      </c>
      <c r="I6" s="11" t="s">
        <v>7</v>
      </c>
      <c r="J6" s="11">
        <v>0</v>
      </c>
      <c r="K6" s="16">
        <v>67.900000000000006</v>
      </c>
      <c r="L6" s="16">
        <v>937.54435770049679</v>
      </c>
    </row>
    <row r="7" spans="1:14" ht="15" thickBot="1" x14ac:dyDescent="0.35">
      <c r="A7" s="6">
        <f t="shared" si="0"/>
        <v>5</v>
      </c>
      <c r="B7" s="7" t="s">
        <v>35</v>
      </c>
      <c r="C7" s="6" t="s">
        <v>12</v>
      </c>
      <c r="D7" s="8">
        <v>2681.1030619231638</v>
      </c>
      <c r="E7" s="9">
        <v>96.52</v>
      </c>
      <c r="F7" s="9">
        <v>752.14420700683252</v>
      </c>
      <c r="G7" s="10">
        <v>65.39</v>
      </c>
      <c r="H7" s="10">
        <v>981.92401960784321</v>
      </c>
      <c r="I7" s="11">
        <v>70.28</v>
      </c>
      <c r="J7" s="11">
        <v>938.6396526772794</v>
      </c>
      <c r="K7" s="16">
        <v>92.84</v>
      </c>
      <c r="L7" s="16">
        <v>760.53938963804114</v>
      </c>
    </row>
    <row r="8" spans="1:14" ht="15" thickBot="1" x14ac:dyDescent="0.35">
      <c r="A8" s="6">
        <f t="shared" si="0"/>
        <v>6</v>
      </c>
      <c r="B8" s="7" t="s">
        <v>467</v>
      </c>
      <c r="C8" s="6" t="s">
        <v>12</v>
      </c>
      <c r="D8" s="8">
        <v>2608.453593068145</v>
      </c>
      <c r="E8" s="9">
        <v>96.18</v>
      </c>
      <c r="F8" s="9">
        <v>754.6154964384358</v>
      </c>
      <c r="G8" s="10">
        <v>70.183999999999997</v>
      </c>
      <c r="H8" s="10">
        <v>946.95378151260513</v>
      </c>
      <c r="I8" s="11">
        <v>149.476</v>
      </c>
      <c r="J8" s="11">
        <v>365.58610709117227</v>
      </c>
      <c r="K8" s="16">
        <v>72.22</v>
      </c>
      <c r="L8" s="16">
        <v>906.88431511710428</v>
      </c>
    </row>
    <row r="9" spans="1:14" ht="15" thickBot="1" x14ac:dyDescent="0.35">
      <c r="A9" s="6">
        <f t="shared" si="0"/>
        <v>7</v>
      </c>
      <c r="B9" s="7" t="s">
        <v>239</v>
      </c>
      <c r="C9" s="6" t="s">
        <v>17</v>
      </c>
      <c r="D9" s="8">
        <v>2553.452883616018</v>
      </c>
      <c r="E9" s="9">
        <v>100.26</v>
      </c>
      <c r="F9" s="9">
        <v>724.96002325919471</v>
      </c>
      <c r="G9" s="10">
        <v>71.304000000000002</v>
      </c>
      <c r="H9" s="10">
        <v>938.78384687208222</v>
      </c>
      <c r="I9" s="11" t="s">
        <v>7</v>
      </c>
      <c r="J9" s="11">
        <v>0</v>
      </c>
      <c r="K9" s="16">
        <v>74.64</v>
      </c>
      <c r="L9" s="16">
        <v>889.70901348474092</v>
      </c>
    </row>
    <row r="10" spans="1:14" ht="15" thickBot="1" x14ac:dyDescent="0.35">
      <c r="A10" s="6">
        <f t="shared" si="0"/>
        <v>8</v>
      </c>
      <c r="B10" s="7" t="s">
        <v>42</v>
      </c>
      <c r="C10" s="6" t="s">
        <v>17</v>
      </c>
      <c r="D10" s="8">
        <v>2546.0061136069262</v>
      </c>
      <c r="E10" s="9">
        <v>75.52</v>
      </c>
      <c r="F10" s="9">
        <v>904.78267189998564</v>
      </c>
      <c r="G10" s="10">
        <v>99.292000000000002</v>
      </c>
      <c r="H10" s="10">
        <v>734.6230158730159</v>
      </c>
      <c r="I10" s="11" t="s">
        <v>7</v>
      </c>
      <c r="J10" s="11">
        <v>0</v>
      </c>
      <c r="K10" s="16">
        <v>72.260000000000005</v>
      </c>
      <c r="L10" s="16">
        <v>906.60042583392476</v>
      </c>
    </row>
    <row r="11" spans="1:14" ht="15" thickBot="1" x14ac:dyDescent="0.35">
      <c r="A11" s="6">
        <f t="shared" si="0"/>
        <v>9</v>
      </c>
      <c r="B11" s="7" t="s">
        <v>230</v>
      </c>
      <c r="C11" s="6" t="s">
        <v>12</v>
      </c>
      <c r="D11" s="8">
        <v>2317.2724572138422</v>
      </c>
      <c r="E11" s="9">
        <v>127.26</v>
      </c>
      <c r="F11" s="9">
        <v>528.71056839656922</v>
      </c>
      <c r="G11" s="10">
        <v>78.784000000000006</v>
      </c>
      <c r="H11" s="10">
        <v>884.22035480859017</v>
      </c>
      <c r="I11" s="11">
        <v>75.02000000000001</v>
      </c>
      <c r="J11" s="11">
        <v>904.34153400868308</v>
      </c>
      <c r="K11" s="16" t="s">
        <v>7</v>
      </c>
      <c r="L11" s="16">
        <v>0</v>
      </c>
    </row>
    <row r="12" spans="1:14" ht="15" thickBot="1" x14ac:dyDescent="0.35">
      <c r="A12" s="6">
        <f t="shared" si="0"/>
        <v>10</v>
      </c>
      <c r="B12" s="7" t="s">
        <v>189</v>
      </c>
      <c r="C12" s="6" t="s">
        <v>12</v>
      </c>
      <c r="D12" s="8">
        <v>2313.6462319704015</v>
      </c>
      <c r="E12" s="9">
        <v>177.96</v>
      </c>
      <c r="F12" s="9">
        <v>160.19770315452826</v>
      </c>
      <c r="G12" s="10">
        <v>105.85999999999999</v>
      </c>
      <c r="H12" s="10">
        <v>686.7121848739497</v>
      </c>
      <c r="I12" s="11">
        <v>74.34</v>
      </c>
      <c r="J12" s="11">
        <v>909.26193921852393</v>
      </c>
      <c r="K12" s="16">
        <v>98.88</v>
      </c>
      <c r="L12" s="16">
        <v>717.6721078779276</v>
      </c>
    </row>
    <row r="13" spans="1:14" ht="15" thickBot="1" x14ac:dyDescent="0.35">
      <c r="A13" s="6">
        <f t="shared" si="0"/>
        <v>11</v>
      </c>
      <c r="B13" s="7" t="s">
        <v>25</v>
      </c>
      <c r="C13" s="6" t="s">
        <v>26</v>
      </c>
      <c r="D13" s="8">
        <v>2269.7762233910153</v>
      </c>
      <c r="E13" s="9" t="s">
        <v>7</v>
      </c>
      <c r="F13" s="9">
        <v>0</v>
      </c>
      <c r="G13" s="10">
        <v>147.12799999999999</v>
      </c>
      <c r="H13" s="10">
        <v>385.67927170868359</v>
      </c>
      <c r="I13" s="11">
        <v>69.617999999999995</v>
      </c>
      <c r="J13" s="11">
        <v>943.42981186685972</v>
      </c>
      <c r="K13" s="16">
        <v>67.460000000000008</v>
      </c>
      <c r="L13" s="16">
        <v>940.66713981547196</v>
      </c>
    </row>
    <row r="14" spans="1:14" ht="15" thickBot="1" x14ac:dyDescent="0.35">
      <c r="A14" s="6">
        <f t="shared" si="0"/>
        <v>12</v>
      </c>
      <c r="B14" s="7" t="s">
        <v>249</v>
      </c>
      <c r="C14" s="6" t="s">
        <v>56</v>
      </c>
      <c r="D14" s="8">
        <v>2260.7178966999036</v>
      </c>
      <c r="E14" s="9" t="s">
        <v>7</v>
      </c>
      <c r="F14" s="9">
        <v>0</v>
      </c>
      <c r="G14" s="10">
        <v>65.801999999999992</v>
      </c>
      <c r="H14" s="10">
        <v>978.91865079365084</v>
      </c>
      <c r="I14" s="11">
        <v>122.94000000000001</v>
      </c>
      <c r="J14" s="11">
        <v>557.59768451519528</v>
      </c>
      <c r="K14" s="16">
        <v>97.960000000000008</v>
      </c>
      <c r="L14" s="16">
        <v>724.20156139105734</v>
      </c>
    </row>
    <row r="15" spans="1:14" ht="15" thickBot="1" x14ac:dyDescent="0.35">
      <c r="A15" s="6">
        <f t="shared" si="0"/>
        <v>13</v>
      </c>
      <c r="B15" s="7" t="s">
        <v>250</v>
      </c>
      <c r="C15" s="6" t="s">
        <v>17</v>
      </c>
      <c r="D15" s="8">
        <v>2179.9425976006596</v>
      </c>
      <c r="E15" s="9" t="s">
        <v>7</v>
      </c>
      <c r="F15" s="9">
        <v>0</v>
      </c>
      <c r="G15" s="10">
        <v>98.361999999999995</v>
      </c>
      <c r="H15" s="10">
        <v>741.40697945845011</v>
      </c>
      <c r="I15" s="11">
        <v>77.582000000000008</v>
      </c>
      <c r="J15" s="11">
        <v>885.80318379160633</v>
      </c>
      <c r="K15" s="16">
        <v>122.12</v>
      </c>
      <c r="L15" s="16">
        <v>552.73243435060328</v>
      </c>
    </row>
    <row r="16" spans="1:14" ht="15" thickBot="1" x14ac:dyDescent="0.35">
      <c r="A16" s="6">
        <f t="shared" si="0"/>
        <v>14</v>
      </c>
      <c r="B16" s="7" t="s">
        <v>269</v>
      </c>
      <c r="C16" s="6" t="s">
        <v>76</v>
      </c>
      <c r="D16" s="8">
        <v>2116.2748649517898</v>
      </c>
      <c r="E16" s="9">
        <v>102.78</v>
      </c>
      <c r="F16" s="9">
        <v>706.64340747201641</v>
      </c>
      <c r="G16" s="10" t="s">
        <v>7</v>
      </c>
      <c r="H16" s="10">
        <v>0</v>
      </c>
      <c r="I16" s="11">
        <v>127.774</v>
      </c>
      <c r="J16" s="11">
        <v>522.61939218523878</v>
      </c>
      <c r="K16" s="16">
        <v>75.02000000000001</v>
      </c>
      <c r="L16" s="16">
        <v>887.01206529453498</v>
      </c>
    </row>
    <row r="17" spans="1:12" ht="15" thickBot="1" x14ac:dyDescent="0.35">
      <c r="A17" s="6">
        <f t="shared" si="0"/>
        <v>15</v>
      </c>
      <c r="B17" s="7" t="s">
        <v>206</v>
      </c>
      <c r="C17" s="6" t="s">
        <v>12</v>
      </c>
      <c r="D17" s="8">
        <v>2086.6821649109338</v>
      </c>
      <c r="E17" s="9">
        <v>120.94</v>
      </c>
      <c r="F17" s="9">
        <v>574.64747783108021</v>
      </c>
      <c r="G17" s="10" t="s">
        <v>7</v>
      </c>
      <c r="H17" s="10">
        <v>0</v>
      </c>
      <c r="I17" s="11">
        <v>119.85999999999999</v>
      </c>
      <c r="J17" s="11">
        <v>579.88422575976858</v>
      </c>
      <c r="K17" s="16">
        <v>68.66</v>
      </c>
      <c r="L17" s="16">
        <v>932.15046132008513</v>
      </c>
    </row>
    <row r="18" spans="1:12" ht="15" thickBot="1" x14ac:dyDescent="0.35">
      <c r="A18" s="6">
        <f t="shared" si="0"/>
        <v>16</v>
      </c>
      <c r="B18" s="7" t="s">
        <v>468</v>
      </c>
      <c r="C18" s="6" t="s">
        <v>17</v>
      </c>
      <c r="D18" s="8">
        <v>1970.635266753889</v>
      </c>
      <c r="E18" s="9">
        <v>66.459999999999994</v>
      </c>
      <c r="F18" s="9">
        <v>970.63526675388891</v>
      </c>
      <c r="G18" s="10">
        <v>62.911999999999999</v>
      </c>
      <c r="H18" s="10">
        <v>1000</v>
      </c>
      <c r="I18" s="11" t="s">
        <v>7</v>
      </c>
      <c r="J18" s="11">
        <v>0</v>
      </c>
      <c r="K18" s="16" t="s">
        <v>7</v>
      </c>
      <c r="L18" s="16">
        <v>0</v>
      </c>
    </row>
    <row r="19" spans="1:12" ht="15" thickBot="1" x14ac:dyDescent="0.35">
      <c r="A19" s="6">
        <f t="shared" si="0"/>
        <v>17</v>
      </c>
      <c r="B19" s="7" t="s">
        <v>251</v>
      </c>
      <c r="C19" s="6" t="s">
        <v>17</v>
      </c>
      <c r="D19" s="8">
        <v>1970.4598446273515</v>
      </c>
      <c r="E19" s="9">
        <v>106.36</v>
      </c>
      <c r="F19" s="9">
        <v>680.6221834568978</v>
      </c>
      <c r="G19" s="10">
        <v>148.066</v>
      </c>
      <c r="H19" s="10">
        <v>378.83695144724555</v>
      </c>
      <c r="I19" s="11" t="s">
        <v>7</v>
      </c>
      <c r="J19" s="11">
        <v>0</v>
      </c>
      <c r="K19" s="16">
        <v>71.64</v>
      </c>
      <c r="L19" s="16">
        <v>911.00070972320805</v>
      </c>
    </row>
    <row r="20" spans="1:12" ht="15" thickBot="1" x14ac:dyDescent="0.35">
      <c r="A20" s="6">
        <f t="shared" si="0"/>
        <v>18</v>
      </c>
      <c r="B20" s="7" t="s">
        <v>469</v>
      </c>
      <c r="C20" s="6" t="s">
        <v>17</v>
      </c>
      <c r="D20" s="8">
        <v>1955.3100310312259</v>
      </c>
      <c r="E20" s="9" t="s">
        <v>7</v>
      </c>
      <c r="F20" s="9">
        <v>0</v>
      </c>
      <c r="G20" s="10">
        <v>65.150000000000006</v>
      </c>
      <c r="H20" s="10">
        <v>983.67471988795523</v>
      </c>
      <c r="I20" s="11">
        <v>65.72</v>
      </c>
      <c r="J20" s="11">
        <v>971.63531114327066</v>
      </c>
      <c r="K20" s="16" t="s">
        <v>7</v>
      </c>
      <c r="L20" s="16">
        <v>0</v>
      </c>
    </row>
    <row r="21" spans="1:12" ht="15" thickBot="1" x14ac:dyDescent="0.35">
      <c r="A21" s="6">
        <f t="shared" si="0"/>
        <v>19</v>
      </c>
      <c r="B21" s="7" t="s">
        <v>314</v>
      </c>
      <c r="C21" s="6" t="s">
        <v>28</v>
      </c>
      <c r="D21" s="8">
        <v>1953.3002129169624</v>
      </c>
      <c r="E21" s="9" t="s">
        <v>7</v>
      </c>
      <c r="F21" s="9">
        <v>0</v>
      </c>
      <c r="G21" s="10" t="s">
        <v>7</v>
      </c>
      <c r="H21" s="10">
        <v>0</v>
      </c>
      <c r="I21" s="11">
        <v>61.8</v>
      </c>
      <c r="J21" s="11">
        <v>1000.0000000000001</v>
      </c>
      <c r="K21" s="16">
        <v>65.679999999999993</v>
      </c>
      <c r="L21" s="16">
        <v>953.30021291696232</v>
      </c>
    </row>
    <row r="22" spans="1:12" ht="15" thickBot="1" x14ac:dyDescent="0.35">
      <c r="A22" s="6">
        <f t="shared" si="0"/>
        <v>20</v>
      </c>
      <c r="B22" s="7" t="s">
        <v>472</v>
      </c>
      <c r="C22" s="6" t="s">
        <v>9</v>
      </c>
      <c r="D22" s="8">
        <v>1922.6919362164554</v>
      </c>
      <c r="E22" s="9">
        <v>67.739999999999995</v>
      </c>
      <c r="F22" s="9">
        <v>961.33158889373465</v>
      </c>
      <c r="G22" s="10" t="s">
        <v>7</v>
      </c>
      <c r="H22" s="10">
        <v>0</v>
      </c>
      <c r="I22" s="11">
        <v>67.14</v>
      </c>
      <c r="J22" s="11">
        <v>961.36034732272083</v>
      </c>
      <c r="K22" s="16" t="s">
        <v>7</v>
      </c>
      <c r="L22" s="16">
        <v>0</v>
      </c>
    </row>
    <row r="23" spans="1:12" ht="15" thickBot="1" x14ac:dyDescent="0.35">
      <c r="A23" s="6">
        <f t="shared" si="0"/>
        <v>21</v>
      </c>
      <c r="B23" s="7" t="s">
        <v>456</v>
      </c>
      <c r="C23" s="6" t="s">
        <v>26</v>
      </c>
      <c r="D23" s="8">
        <v>1920.9250230326238</v>
      </c>
      <c r="E23" s="9" t="s">
        <v>7</v>
      </c>
      <c r="F23" s="9">
        <v>0</v>
      </c>
      <c r="G23" s="10" t="s">
        <v>7</v>
      </c>
      <c r="H23" s="10">
        <v>0</v>
      </c>
      <c r="I23" s="11">
        <v>65.97999999999999</v>
      </c>
      <c r="J23" s="11">
        <v>969.75397973950805</v>
      </c>
      <c r="K23" s="16">
        <v>65.97999999999999</v>
      </c>
      <c r="L23" s="16">
        <v>951.17104329311564</v>
      </c>
    </row>
    <row r="24" spans="1:12" ht="15" thickBot="1" x14ac:dyDescent="0.35">
      <c r="A24" s="6">
        <f t="shared" si="0"/>
        <v>22</v>
      </c>
      <c r="B24" s="7" t="s">
        <v>13</v>
      </c>
      <c r="C24" s="6" t="s">
        <v>12</v>
      </c>
      <c r="D24" s="8">
        <v>1906.2021679013637</v>
      </c>
      <c r="E24" s="9">
        <v>103.18</v>
      </c>
      <c r="F24" s="9">
        <v>703.73600814071813</v>
      </c>
      <c r="G24" s="10">
        <v>175.37200000000001</v>
      </c>
      <c r="H24" s="10">
        <v>179.65102707749756</v>
      </c>
      <c r="I24" s="11">
        <v>78.820000000000007</v>
      </c>
      <c r="J24" s="11">
        <v>876.84515195369022</v>
      </c>
      <c r="K24" s="16">
        <v>154.12</v>
      </c>
      <c r="L24" s="16">
        <v>325.62100780695522</v>
      </c>
    </row>
    <row r="25" spans="1:12" ht="15" thickBot="1" x14ac:dyDescent="0.35">
      <c r="A25" s="6">
        <f t="shared" si="0"/>
        <v>23</v>
      </c>
      <c r="B25" s="7" t="s">
        <v>235</v>
      </c>
      <c r="C25" s="6" t="s">
        <v>28</v>
      </c>
      <c r="D25" s="8">
        <v>1902.045687276029</v>
      </c>
      <c r="E25" s="9" t="s">
        <v>7</v>
      </c>
      <c r="F25" s="9">
        <v>0</v>
      </c>
      <c r="G25" s="10" t="s">
        <v>7</v>
      </c>
      <c r="H25" s="10">
        <v>0</v>
      </c>
      <c r="I25" s="11">
        <v>66.804000000000002</v>
      </c>
      <c r="J25" s="11">
        <v>963.79160636758331</v>
      </c>
      <c r="K25" s="16">
        <v>67.8</v>
      </c>
      <c r="L25" s="16">
        <v>938.25408090844564</v>
      </c>
    </row>
    <row r="26" spans="1:12" ht="15" thickBot="1" x14ac:dyDescent="0.35">
      <c r="A26" s="6">
        <f t="shared" si="0"/>
        <v>24</v>
      </c>
      <c r="B26" s="7" t="s">
        <v>358</v>
      </c>
      <c r="C26" s="6" t="s">
        <v>26</v>
      </c>
      <c r="D26" s="8">
        <v>1898.6695206235704</v>
      </c>
      <c r="E26" s="9" t="s">
        <v>7</v>
      </c>
      <c r="F26" s="9">
        <v>0</v>
      </c>
      <c r="G26" s="10" t="s">
        <v>7</v>
      </c>
      <c r="H26" s="10">
        <v>0</v>
      </c>
      <c r="I26" s="11">
        <v>66.584000000000003</v>
      </c>
      <c r="J26" s="11">
        <v>965.38350217076709</v>
      </c>
      <c r="K26" s="16">
        <v>68.5</v>
      </c>
      <c r="L26" s="16">
        <v>933.28601845280332</v>
      </c>
    </row>
    <row r="27" spans="1:12" ht="15" thickBot="1" x14ac:dyDescent="0.35">
      <c r="A27" s="6">
        <f t="shared" si="0"/>
        <v>25</v>
      </c>
      <c r="B27" s="7" t="s">
        <v>318</v>
      </c>
      <c r="C27" s="6" t="s">
        <v>28</v>
      </c>
      <c r="D27" s="8">
        <v>1897.8334440884987</v>
      </c>
      <c r="E27" s="9" t="s">
        <v>7</v>
      </c>
      <c r="F27" s="9">
        <v>0</v>
      </c>
      <c r="G27" s="10" t="s">
        <v>7</v>
      </c>
      <c r="H27" s="10">
        <v>0</v>
      </c>
      <c r="I27" s="11">
        <v>67.7</v>
      </c>
      <c r="J27" s="11">
        <v>957.30824891461657</v>
      </c>
      <c r="K27" s="16">
        <v>67.47999999999999</v>
      </c>
      <c r="L27" s="16">
        <v>940.52519517388214</v>
      </c>
    </row>
    <row r="28" spans="1:12" ht="15" thickBot="1" x14ac:dyDescent="0.35">
      <c r="A28" s="6">
        <f t="shared" si="0"/>
        <v>26</v>
      </c>
      <c r="B28" s="7" t="s">
        <v>54</v>
      </c>
      <c r="C28" s="6" t="s">
        <v>28</v>
      </c>
      <c r="D28" s="8">
        <v>1866.3821770109707</v>
      </c>
      <c r="E28" s="9">
        <v>72.180000000000007</v>
      </c>
      <c r="F28" s="9">
        <v>929.05945631632517</v>
      </c>
      <c r="G28" s="10" t="s">
        <v>7</v>
      </c>
      <c r="H28" s="10">
        <v>0</v>
      </c>
      <c r="I28" s="11">
        <v>70.462000000000003</v>
      </c>
      <c r="J28" s="11">
        <v>937.32272069464557</v>
      </c>
      <c r="K28" s="16" t="s">
        <v>7</v>
      </c>
      <c r="L28" s="16">
        <v>0</v>
      </c>
    </row>
    <row r="29" spans="1:12" ht="15" thickBot="1" x14ac:dyDescent="0.35">
      <c r="A29" s="6">
        <f t="shared" si="0"/>
        <v>27</v>
      </c>
      <c r="B29" s="7" t="s">
        <v>266</v>
      </c>
      <c r="C29" s="6" t="s">
        <v>15</v>
      </c>
      <c r="D29" s="8">
        <v>1815.9827314098484</v>
      </c>
      <c r="E29" s="9">
        <v>78.5</v>
      </c>
      <c r="F29" s="9">
        <v>883.1225468818144</v>
      </c>
      <c r="G29" s="10" t="s">
        <v>7</v>
      </c>
      <c r="H29" s="10">
        <v>0</v>
      </c>
      <c r="I29" s="11" t="s">
        <v>7</v>
      </c>
      <c r="J29" s="11">
        <v>0</v>
      </c>
      <c r="K29" s="16">
        <v>68.56</v>
      </c>
      <c r="L29" s="16">
        <v>932.86018452803398</v>
      </c>
    </row>
    <row r="30" spans="1:12" ht="15" thickBot="1" x14ac:dyDescent="0.35">
      <c r="A30" s="6">
        <f t="shared" si="0"/>
        <v>28</v>
      </c>
      <c r="B30" s="7" t="s">
        <v>237</v>
      </c>
      <c r="C30" s="6" t="s">
        <v>9</v>
      </c>
      <c r="D30" s="8">
        <v>1799.9508981907438</v>
      </c>
      <c r="E30" s="9">
        <v>77.239999999999995</v>
      </c>
      <c r="F30" s="9">
        <v>892.28085477540355</v>
      </c>
      <c r="G30" s="10" t="s">
        <v>7</v>
      </c>
      <c r="H30" s="10">
        <v>0</v>
      </c>
      <c r="I30" s="11">
        <v>74.56</v>
      </c>
      <c r="J30" s="11">
        <v>907.67004341534016</v>
      </c>
      <c r="K30" s="16" t="s">
        <v>7</v>
      </c>
      <c r="L30" s="16">
        <v>0</v>
      </c>
    </row>
    <row r="31" spans="1:12" ht="15" thickBot="1" x14ac:dyDescent="0.35">
      <c r="A31" s="6">
        <f t="shared" si="0"/>
        <v>29</v>
      </c>
      <c r="B31" s="7" t="s">
        <v>474</v>
      </c>
      <c r="C31" s="6" t="s">
        <v>17</v>
      </c>
      <c r="D31" s="8">
        <v>1756.5057613262225</v>
      </c>
      <c r="E31" s="9">
        <v>152.5</v>
      </c>
      <c r="F31" s="9">
        <v>345.2536705916558</v>
      </c>
      <c r="G31" s="10">
        <v>101.84400000000001</v>
      </c>
      <c r="H31" s="10">
        <v>716.00723622782436</v>
      </c>
      <c r="I31" s="11" t="s">
        <v>7</v>
      </c>
      <c r="J31" s="11">
        <v>0</v>
      </c>
      <c r="K31" s="16">
        <v>102.03999999999999</v>
      </c>
      <c r="L31" s="16">
        <v>695.2448545067424</v>
      </c>
    </row>
    <row r="32" spans="1:12" ht="15" thickBot="1" x14ac:dyDescent="0.35">
      <c r="A32" s="6">
        <f t="shared" si="0"/>
        <v>30</v>
      </c>
      <c r="B32" s="7" t="s">
        <v>320</v>
      </c>
      <c r="C32" s="6" t="s">
        <v>310</v>
      </c>
      <c r="D32" s="8">
        <v>1747.3178209444386</v>
      </c>
      <c r="E32" s="9">
        <v>90.72</v>
      </c>
      <c r="F32" s="9">
        <v>794.30149731065569</v>
      </c>
      <c r="G32" s="10" t="s">
        <v>7</v>
      </c>
      <c r="H32" s="10">
        <v>0</v>
      </c>
      <c r="I32" s="11" t="s">
        <v>7</v>
      </c>
      <c r="J32" s="11">
        <v>0</v>
      </c>
      <c r="K32" s="16">
        <v>65.72</v>
      </c>
      <c r="L32" s="16">
        <v>953.0163236337828</v>
      </c>
    </row>
    <row r="33" spans="1:12" ht="15" thickBot="1" x14ac:dyDescent="0.35">
      <c r="A33" s="6">
        <f t="shared" si="0"/>
        <v>31</v>
      </c>
      <c r="B33" s="7" t="s">
        <v>315</v>
      </c>
      <c r="C33" s="6" t="s">
        <v>310</v>
      </c>
      <c r="D33" s="8">
        <v>1742.4052446264955</v>
      </c>
      <c r="E33" s="9">
        <v>94.54</v>
      </c>
      <c r="F33" s="9">
        <v>766.53583369675823</v>
      </c>
      <c r="G33" s="10" t="s">
        <v>7</v>
      </c>
      <c r="H33" s="10">
        <v>0</v>
      </c>
      <c r="I33" s="11" t="s">
        <v>7</v>
      </c>
      <c r="J33" s="11">
        <v>0</v>
      </c>
      <c r="K33" s="16">
        <v>62.5</v>
      </c>
      <c r="L33" s="16">
        <v>975.86941092973734</v>
      </c>
    </row>
    <row r="34" spans="1:12" ht="15" thickBot="1" x14ac:dyDescent="0.35">
      <c r="A34" s="6">
        <f t="shared" si="0"/>
        <v>32</v>
      </c>
      <c r="B34" s="7" t="s">
        <v>475</v>
      </c>
      <c r="C34" s="6" t="s">
        <v>26</v>
      </c>
      <c r="D34" s="8">
        <v>1725.4240929973635</v>
      </c>
      <c r="E34" s="9" t="s">
        <v>7</v>
      </c>
      <c r="F34" s="9">
        <v>0</v>
      </c>
      <c r="G34" s="10" t="s">
        <v>7</v>
      </c>
      <c r="H34" s="10">
        <v>0</v>
      </c>
      <c r="I34" s="11">
        <v>66.496000000000009</v>
      </c>
      <c r="J34" s="11">
        <v>966.02026049204062</v>
      </c>
      <c r="K34" s="16">
        <v>93</v>
      </c>
      <c r="L34" s="16">
        <v>759.40383250532284</v>
      </c>
    </row>
    <row r="35" spans="1:12" ht="15" thickBot="1" x14ac:dyDescent="0.35">
      <c r="A35" s="6">
        <f t="shared" si="0"/>
        <v>33</v>
      </c>
      <c r="B35" s="7" t="s">
        <v>301</v>
      </c>
      <c r="C35" s="6" t="s">
        <v>9</v>
      </c>
      <c r="D35" s="8">
        <v>1707.0399855766068</v>
      </c>
      <c r="E35" s="9">
        <v>95.5</v>
      </c>
      <c r="F35" s="9">
        <v>759.55807530164282</v>
      </c>
      <c r="G35" s="10" t="s">
        <v>7</v>
      </c>
      <c r="H35" s="10">
        <v>0</v>
      </c>
      <c r="I35" s="11">
        <v>69.058000000000007</v>
      </c>
      <c r="J35" s="11">
        <v>947.48191027496387</v>
      </c>
      <c r="K35" s="16" t="s">
        <v>7</v>
      </c>
      <c r="L35" s="16">
        <v>0</v>
      </c>
    </row>
    <row r="36" spans="1:12" ht="15" thickBot="1" x14ac:dyDescent="0.35">
      <c r="A36" s="6">
        <f t="shared" si="0"/>
        <v>34</v>
      </c>
      <c r="B36" s="7" t="s">
        <v>238</v>
      </c>
      <c r="C36" s="6" t="s">
        <v>17</v>
      </c>
      <c r="D36" s="8">
        <v>1702.9947193542155</v>
      </c>
      <c r="E36" s="9" t="s">
        <v>7</v>
      </c>
      <c r="F36" s="9">
        <v>0</v>
      </c>
      <c r="G36" s="10">
        <v>97.2</v>
      </c>
      <c r="H36" s="10">
        <v>749.88328664799258</v>
      </c>
      <c r="I36" s="11">
        <v>68.28</v>
      </c>
      <c r="J36" s="11">
        <v>953.1114327062229</v>
      </c>
      <c r="K36" s="16" t="s">
        <v>7</v>
      </c>
      <c r="L36" s="16">
        <v>0</v>
      </c>
    </row>
    <row r="37" spans="1:12" ht="15" thickBot="1" x14ac:dyDescent="0.35">
      <c r="A37" s="6">
        <f t="shared" si="0"/>
        <v>35</v>
      </c>
      <c r="B37" s="7" t="s">
        <v>335</v>
      </c>
      <c r="C37" s="6" t="s">
        <v>28</v>
      </c>
      <c r="D37" s="8">
        <v>1627.9147695351057</v>
      </c>
      <c r="E37" s="9" t="s">
        <v>7</v>
      </c>
      <c r="F37" s="9">
        <v>0</v>
      </c>
      <c r="G37" s="10" t="s">
        <v>7</v>
      </c>
      <c r="H37" s="10">
        <v>0</v>
      </c>
      <c r="I37" s="11">
        <v>98.49</v>
      </c>
      <c r="J37" s="11">
        <v>734.51519536903049</v>
      </c>
      <c r="K37" s="16">
        <v>74.12</v>
      </c>
      <c r="L37" s="16">
        <v>893.39957416607524</v>
      </c>
    </row>
    <row r="38" spans="1:12" ht="15" thickBot="1" x14ac:dyDescent="0.35">
      <c r="A38" s="6">
        <f t="shared" si="0"/>
        <v>36</v>
      </c>
      <c r="B38" s="7" t="s">
        <v>27</v>
      </c>
      <c r="C38" s="6" t="s">
        <v>28</v>
      </c>
      <c r="D38" s="8">
        <v>1554.1302090448112</v>
      </c>
      <c r="E38" s="9" t="s">
        <v>7</v>
      </c>
      <c r="F38" s="9">
        <v>0</v>
      </c>
      <c r="G38" s="10" t="s">
        <v>7</v>
      </c>
      <c r="H38" s="10">
        <v>0</v>
      </c>
      <c r="I38" s="11">
        <v>118.25999999999999</v>
      </c>
      <c r="J38" s="11">
        <v>591.46164978292347</v>
      </c>
      <c r="K38" s="16">
        <v>64.36</v>
      </c>
      <c r="L38" s="16">
        <v>962.66855926188782</v>
      </c>
    </row>
    <row r="39" spans="1:12" ht="15" thickBot="1" x14ac:dyDescent="0.35">
      <c r="A39" s="6">
        <f t="shared" si="0"/>
        <v>37</v>
      </c>
      <c r="B39" s="7" t="s">
        <v>89</v>
      </c>
      <c r="C39" s="6" t="s">
        <v>28</v>
      </c>
      <c r="D39" s="8">
        <v>1537.0335829518526</v>
      </c>
      <c r="E39" s="9" t="s">
        <v>7</v>
      </c>
      <c r="F39" s="9">
        <v>0</v>
      </c>
      <c r="G39" s="10" t="s">
        <v>7</v>
      </c>
      <c r="H39" s="10">
        <v>0</v>
      </c>
      <c r="I39" s="11">
        <v>119.74000000000001</v>
      </c>
      <c r="J39" s="11">
        <v>580.75253256150506</v>
      </c>
      <c r="K39" s="16">
        <v>65.260000000000005</v>
      </c>
      <c r="L39" s="16">
        <v>956.28105039034767</v>
      </c>
    </row>
    <row r="40" spans="1:12" ht="15" thickBot="1" x14ac:dyDescent="0.35">
      <c r="A40" s="6">
        <f t="shared" si="0"/>
        <v>38</v>
      </c>
      <c r="B40" s="7" t="s">
        <v>476</v>
      </c>
      <c r="C40" s="6" t="s">
        <v>17</v>
      </c>
      <c r="D40" s="8">
        <v>1510.9791290771291</v>
      </c>
      <c r="E40" s="9">
        <v>70</v>
      </c>
      <c r="F40" s="9">
        <v>944.90478267190019</v>
      </c>
      <c r="G40" s="10">
        <v>122.398</v>
      </c>
      <c r="H40" s="10">
        <v>566.07434640522877</v>
      </c>
      <c r="I40" s="11" t="s">
        <v>7</v>
      </c>
      <c r="J40" s="11">
        <v>0</v>
      </c>
      <c r="K40" s="16" t="s">
        <v>7</v>
      </c>
      <c r="L40" s="16">
        <v>0</v>
      </c>
    </row>
    <row r="41" spans="1:12" ht="15" thickBot="1" x14ac:dyDescent="0.35">
      <c r="A41" s="6">
        <f t="shared" si="0"/>
        <v>39</v>
      </c>
      <c r="B41" s="7" t="s">
        <v>94</v>
      </c>
      <c r="C41" s="6" t="s">
        <v>56</v>
      </c>
      <c r="D41" s="8">
        <v>1506.8794279008032</v>
      </c>
      <c r="E41" s="9" t="s">
        <v>7</v>
      </c>
      <c r="F41" s="9">
        <v>0</v>
      </c>
      <c r="G41" s="10">
        <v>71.28</v>
      </c>
      <c r="H41" s="10">
        <v>938.95891690009341</v>
      </c>
      <c r="I41" s="11" t="s">
        <v>7</v>
      </c>
      <c r="J41" s="11">
        <v>0</v>
      </c>
      <c r="K41" s="16">
        <v>119.97999999999999</v>
      </c>
      <c r="L41" s="16">
        <v>567.92051100070978</v>
      </c>
    </row>
    <row r="42" spans="1:12" ht="15" thickBot="1" x14ac:dyDescent="0.35">
      <c r="A42" s="6">
        <f t="shared" si="0"/>
        <v>40</v>
      </c>
      <c r="B42" s="7" t="s">
        <v>31</v>
      </c>
      <c r="C42" s="6" t="s">
        <v>26</v>
      </c>
      <c r="D42" s="8">
        <v>1488.315439612415</v>
      </c>
      <c r="E42" s="9" t="s">
        <v>7</v>
      </c>
      <c r="F42" s="9">
        <v>0</v>
      </c>
      <c r="G42" s="10" t="s">
        <v>7</v>
      </c>
      <c r="H42" s="10">
        <v>0</v>
      </c>
      <c r="I42" s="11">
        <v>95.498000000000005</v>
      </c>
      <c r="J42" s="11">
        <v>756.16497829233003</v>
      </c>
      <c r="K42" s="16">
        <v>96.84</v>
      </c>
      <c r="L42" s="16">
        <v>732.15046132008513</v>
      </c>
    </row>
    <row r="43" spans="1:12" ht="15" thickBot="1" x14ac:dyDescent="0.35">
      <c r="A43" s="6">
        <f t="shared" si="0"/>
        <v>41</v>
      </c>
      <c r="B43" s="7" t="s">
        <v>477</v>
      </c>
      <c r="C43" s="6" t="s">
        <v>457</v>
      </c>
      <c r="D43" s="8">
        <v>1476.0670167729418</v>
      </c>
      <c r="E43" s="9" t="s">
        <v>7</v>
      </c>
      <c r="F43" s="9">
        <v>0</v>
      </c>
      <c r="G43" s="10">
        <v>123.01600000000001</v>
      </c>
      <c r="H43" s="10">
        <v>561.56629318394027</v>
      </c>
      <c r="I43" s="11">
        <v>73.616</v>
      </c>
      <c r="J43" s="11">
        <v>914.5007235890015</v>
      </c>
      <c r="K43" s="16" t="s">
        <v>7</v>
      </c>
      <c r="L43" s="16">
        <v>0</v>
      </c>
    </row>
    <row r="44" spans="1:12" ht="15" thickBot="1" x14ac:dyDescent="0.35">
      <c r="A44" s="6">
        <f t="shared" si="0"/>
        <v>42</v>
      </c>
      <c r="B44" s="7" t="s">
        <v>470</v>
      </c>
      <c r="C44" s="6" t="s">
        <v>15</v>
      </c>
      <c r="D44" s="8">
        <v>1430.2821013048115</v>
      </c>
      <c r="E44" s="9">
        <v>124.3</v>
      </c>
      <c r="F44" s="9">
        <v>550.22532344817569</v>
      </c>
      <c r="G44" s="10" t="s">
        <v>7</v>
      </c>
      <c r="H44" s="10">
        <v>0</v>
      </c>
      <c r="I44" s="11" t="s">
        <v>7</v>
      </c>
      <c r="J44" s="11">
        <v>0</v>
      </c>
      <c r="K44" s="16">
        <v>76</v>
      </c>
      <c r="L44" s="16">
        <v>880.0567778566359</v>
      </c>
    </row>
    <row r="45" spans="1:12" ht="15" thickBot="1" x14ac:dyDescent="0.35">
      <c r="A45" s="6">
        <f t="shared" si="0"/>
        <v>43</v>
      </c>
      <c r="B45" s="7" t="s">
        <v>303</v>
      </c>
      <c r="C45" s="6" t="s">
        <v>9</v>
      </c>
      <c r="D45" s="8">
        <v>1341.4523511540924</v>
      </c>
      <c r="E45" s="9">
        <v>120.4</v>
      </c>
      <c r="F45" s="9">
        <v>578.57246692833269</v>
      </c>
      <c r="G45" s="10" t="s">
        <v>7</v>
      </c>
      <c r="H45" s="10">
        <v>0</v>
      </c>
      <c r="I45" s="11">
        <v>94.570000000000007</v>
      </c>
      <c r="J45" s="11">
        <v>762.87988422575972</v>
      </c>
      <c r="K45" s="16" t="s">
        <v>7</v>
      </c>
      <c r="L45" s="16">
        <v>0</v>
      </c>
    </row>
    <row r="46" spans="1:12" ht="15" thickBot="1" x14ac:dyDescent="0.35">
      <c r="A46" s="6">
        <f t="shared" si="0"/>
        <v>44</v>
      </c>
      <c r="B46" s="7" t="s">
        <v>471</v>
      </c>
      <c r="C46" s="6" t="s">
        <v>56</v>
      </c>
      <c r="D46" s="8">
        <v>1301.0539993196808</v>
      </c>
      <c r="E46" s="9">
        <v>98.12</v>
      </c>
      <c r="F46" s="9">
        <v>740.51460968163985</v>
      </c>
      <c r="G46" s="10" t="s">
        <v>7</v>
      </c>
      <c r="H46" s="10">
        <v>0</v>
      </c>
      <c r="I46" s="11" t="s">
        <v>7</v>
      </c>
      <c r="J46" s="11">
        <v>0</v>
      </c>
      <c r="K46" s="16">
        <v>121.02000000000001</v>
      </c>
      <c r="L46" s="16">
        <v>560.53938963804103</v>
      </c>
    </row>
    <row r="47" spans="1:12" ht="15" thickBot="1" x14ac:dyDescent="0.35">
      <c r="A47" s="6">
        <f t="shared" si="0"/>
        <v>45</v>
      </c>
      <c r="B47" s="7" t="s">
        <v>296</v>
      </c>
      <c r="C47" s="6" t="s">
        <v>9</v>
      </c>
      <c r="D47" s="8">
        <v>1298.1049710006905</v>
      </c>
      <c r="E47" s="9">
        <v>72.16</v>
      </c>
      <c r="F47" s="9">
        <v>929.20482628289017</v>
      </c>
      <c r="G47" s="10" t="s">
        <v>7</v>
      </c>
      <c r="H47" s="10">
        <v>0</v>
      </c>
      <c r="I47" s="11">
        <v>149.018</v>
      </c>
      <c r="J47" s="11">
        <v>368.90014471780034</v>
      </c>
      <c r="K47" s="16" t="s">
        <v>7</v>
      </c>
      <c r="L47" s="16">
        <v>0</v>
      </c>
    </row>
    <row r="48" spans="1:12" ht="15" thickBot="1" x14ac:dyDescent="0.35">
      <c r="A48" s="6">
        <f t="shared" si="0"/>
        <v>46</v>
      </c>
      <c r="B48" s="7" t="s">
        <v>185</v>
      </c>
      <c r="C48" s="6" t="s">
        <v>28</v>
      </c>
      <c r="D48" s="8">
        <v>1264.5813965572775</v>
      </c>
      <c r="E48" s="9">
        <v>101.22</v>
      </c>
      <c r="F48" s="9">
        <v>717.98226486407907</v>
      </c>
      <c r="G48" s="10" t="s">
        <v>7</v>
      </c>
      <c r="H48" s="10">
        <v>0</v>
      </c>
      <c r="I48" s="11">
        <v>124.46</v>
      </c>
      <c r="J48" s="11">
        <v>546.59913169319827</v>
      </c>
      <c r="K48" s="16" t="s">
        <v>7</v>
      </c>
      <c r="L48" s="16">
        <v>0</v>
      </c>
    </row>
    <row r="49" spans="1:12" ht="15" thickBot="1" x14ac:dyDescent="0.35">
      <c r="A49" s="6">
        <f t="shared" si="0"/>
        <v>47</v>
      </c>
      <c r="B49" s="7" t="s">
        <v>459</v>
      </c>
      <c r="C49" s="6" t="s">
        <v>17</v>
      </c>
      <c r="D49" s="8">
        <v>1246.8735255516922</v>
      </c>
      <c r="E49" s="9" t="s">
        <v>7</v>
      </c>
      <c r="F49" s="9">
        <v>0</v>
      </c>
      <c r="G49" s="10">
        <v>124.53399999999999</v>
      </c>
      <c r="H49" s="10">
        <v>550.49311391223171</v>
      </c>
      <c r="I49" s="11" t="s">
        <v>7</v>
      </c>
      <c r="J49" s="11">
        <v>0</v>
      </c>
      <c r="K49" s="16">
        <v>101.88</v>
      </c>
      <c r="L49" s="16">
        <v>696.38041163946059</v>
      </c>
    </row>
    <row r="50" spans="1:12" ht="15" thickBot="1" x14ac:dyDescent="0.35">
      <c r="A50" s="6">
        <f t="shared" si="0"/>
        <v>48</v>
      </c>
      <c r="B50" s="7" t="s">
        <v>72</v>
      </c>
      <c r="C50" s="6" t="s">
        <v>15</v>
      </c>
      <c r="D50" s="8">
        <v>1245.719834622834</v>
      </c>
      <c r="E50" s="9">
        <v>103.78</v>
      </c>
      <c r="F50" s="9">
        <v>699.37490914377099</v>
      </c>
      <c r="G50" s="10" t="s">
        <v>7</v>
      </c>
      <c r="H50" s="10">
        <v>0</v>
      </c>
      <c r="I50" s="11" t="s">
        <v>7</v>
      </c>
      <c r="J50" s="11">
        <v>0</v>
      </c>
      <c r="K50" s="16">
        <v>123.02000000000001</v>
      </c>
      <c r="L50" s="16">
        <v>546.34492547906302</v>
      </c>
    </row>
    <row r="51" spans="1:12" ht="15" thickBot="1" x14ac:dyDescent="0.35">
      <c r="A51" s="6">
        <f t="shared" si="0"/>
        <v>49</v>
      </c>
      <c r="B51" s="7" t="s">
        <v>322</v>
      </c>
      <c r="C51" s="6" t="s">
        <v>56</v>
      </c>
      <c r="D51" s="8">
        <v>1192.5694587000744</v>
      </c>
      <c r="E51" s="9" t="s">
        <v>7</v>
      </c>
      <c r="F51" s="9">
        <v>0</v>
      </c>
      <c r="G51" s="10">
        <v>150.298</v>
      </c>
      <c r="H51" s="10">
        <v>362.55543884220356</v>
      </c>
      <c r="I51" s="11">
        <v>129.72399999999999</v>
      </c>
      <c r="J51" s="11">
        <v>508.50940665701899</v>
      </c>
      <c r="K51" s="16">
        <v>154.69999999999999</v>
      </c>
      <c r="L51" s="16">
        <v>321.50461320085174</v>
      </c>
    </row>
    <row r="52" spans="1:12" ht="15" thickBot="1" x14ac:dyDescent="0.35">
      <c r="A52" s="6">
        <f t="shared" si="0"/>
        <v>50</v>
      </c>
      <c r="B52" s="7" t="s">
        <v>478</v>
      </c>
      <c r="C52" s="6" t="s">
        <v>56</v>
      </c>
      <c r="D52" s="8">
        <v>1122.2621961469977</v>
      </c>
      <c r="E52" s="9" t="s">
        <v>7</v>
      </c>
      <c r="F52" s="9">
        <v>0</v>
      </c>
      <c r="G52" s="10">
        <v>172.40199999999999</v>
      </c>
      <c r="H52" s="10">
        <v>201.31594304388435</v>
      </c>
      <c r="I52" s="11">
        <v>149.054</v>
      </c>
      <c r="J52" s="11">
        <v>368.63965267727934</v>
      </c>
      <c r="K52" s="16">
        <v>122.17999999999999</v>
      </c>
      <c r="L52" s="16">
        <v>552.30660042583395</v>
      </c>
    </row>
    <row r="53" spans="1:12" ht="15" thickBot="1" x14ac:dyDescent="0.35">
      <c r="A53" s="6">
        <f t="shared" si="0"/>
        <v>51</v>
      </c>
      <c r="B53" s="7" t="s">
        <v>458</v>
      </c>
      <c r="C53" s="6" t="s">
        <v>28</v>
      </c>
      <c r="D53" s="8">
        <v>1052.6807919730409</v>
      </c>
      <c r="E53" s="9" t="s">
        <v>7</v>
      </c>
      <c r="F53" s="9">
        <v>0</v>
      </c>
      <c r="G53" s="10" t="s">
        <v>7</v>
      </c>
      <c r="H53" s="10">
        <v>0</v>
      </c>
      <c r="I53" s="11">
        <v>102.404</v>
      </c>
      <c r="J53" s="11">
        <v>706.19392185238792</v>
      </c>
      <c r="K53" s="16">
        <v>151.18</v>
      </c>
      <c r="L53" s="16">
        <v>346.4868701206529</v>
      </c>
    </row>
    <row r="54" spans="1:12" ht="15" thickBot="1" x14ac:dyDescent="0.35">
      <c r="A54" s="6">
        <f t="shared" si="0"/>
        <v>52</v>
      </c>
      <c r="B54" s="7" t="s">
        <v>460</v>
      </c>
      <c r="C54" s="6" t="s">
        <v>58</v>
      </c>
      <c r="D54" s="8">
        <v>1000.9936124911284</v>
      </c>
      <c r="E54" s="9" t="s">
        <v>7</v>
      </c>
      <c r="F54" s="9">
        <v>0</v>
      </c>
      <c r="G54" s="10" t="s">
        <v>7</v>
      </c>
      <c r="H54" s="10">
        <v>0</v>
      </c>
      <c r="I54" s="11" t="s">
        <v>7</v>
      </c>
      <c r="J54" s="11">
        <v>0</v>
      </c>
      <c r="K54" s="16">
        <v>58.96</v>
      </c>
      <c r="L54" s="16">
        <v>1000.9936124911284</v>
      </c>
    </row>
    <row r="55" spans="1:12" ht="15" thickBot="1" x14ac:dyDescent="0.35">
      <c r="A55" s="6">
        <f t="shared" si="0"/>
        <v>53</v>
      </c>
      <c r="B55" s="7" t="s">
        <v>479</v>
      </c>
      <c r="C55" s="6" t="s">
        <v>310</v>
      </c>
      <c r="D55" s="8">
        <v>1000.4361098996948</v>
      </c>
      <c r="E55" s="9">
        <v>62.36</v>
      </c>
      <c r="F55" s="9">
        <v>1000.4361098996948</v>
      </c>
      <c r="G55" s="10" t="s">
        <v>7</v>
      </c>
      <c r="H55" s="10">
        <v>0</v>
      </c>
      <c r="I55" s="11" t="s">
        <v>7</v>
      </c>
      <c r="J55" s="11">
        <v>0</v>
      </c>
      <c r="K55" s="16" t="s">
        <v>7</v>
      </c>
      <c r="L55" s="16">
        <v>0</v>
      </c>
    </row>
    <row r="56" spans="1:12" ht="15" thickBot="1" x14ac:dyDescent="0.35">
      <c r="A56" s="6">
        <f t="shared" si="0"/>
        <v>54</v>
      </c>
      <c r="B56" s="7" t="s">
        <v>337</v>
      </c>
      <c r="C56" s="6" t="s">
        <v>28</v>
      </c>
      <c r="D56" s="8">
        <v>995.01488306553506</v>
      </c>
      <c r="E56" s="9">
        <v>166.48</v>
      </c>
      <c r="F56" s="9">
        <v>243.6400639627854</v>
      </c>
      <c r="G56" s="10" t="s">
        <v>7</v>
      </c>
      <c r="H56" s="10">
        <v>0</v>
      </c>
      <c r="I56" s="11">
        <v>96.16</v>
      </c>
      <c r="J56" s="11">
        <v>751.37481910274971</v>
      </c>
      <c r="K56" s="16" t="s">
        <v>7</v>
      </c>
      <c r="L56" s="16">
        <v>0</v>
      </c>
    </row>
    <row r="57" spans="1:12" ht="15" thickBot="1" x14ac:dyDescent="0.35">
      <c r="A57" s="6">
        <f t="shared" si="0"/>
        <v>55</v>
      </c>
      <c r="B57" s="7" t="s">
        <v>356</v>
      </c>
      <c r="C57" s="6" t="s">
        <v>310</v>
      </c>
      <c r="D57" s="8">
        <v>982.39886444286742</v>
      </c>
      <c r="E57" s="9" t="s">
        <v>7</v>
      </c>
      <c r="F57" s="9">
        <v>0</v>
      </c>
      <c r="G57" s="10" t="s">
        <v>7</v>
      </c>
      <c r="H57" s="10">
        <v>0</v>
      </c>
      <c r="I57" s="11" t="s">
        <v>7</v>
      </c>
      <c r="J57" s="11">
        <v>0</v>
      </c>
      <c r="K57" s="16">
        <v>61.58</v>
      </c>
      <c r="L57" s="16">
        <v>982.39886444286742</v>
      </c>
    </row>
    <row r="58" spans="1:12" ht="15" thickBot="1" x14ac:dyDescent="0.35">
      <c r="A58" s="6">
        <f t="shared" si="0"/>
        <v>56</v>
      </c>
      <c r="B58" s="7" t="s">
        <v>473</v>
      </c>
      <c r="C58" s="6" t="s">
        <v>17</v>
      </c>
      <c r="D58" s="8">
        <v>979.41468253968253</v>
      </c>
      <c r="E58" s="9" t="s">
        <v>7</v>
      </c>
      <c r="F58" s="9">
        <v>0</v>
      </c>
      <c r="G58" s="10">
        <v>65.734000000000009</v>
      </c>
      <c r="H58" s="10">
        <v>979.41468253968253</v>
      </c>
      <c r="I58" s="11" t="s">
        <v>7</v>
      </c>
      <c r="J58" s="11">
        <v>0</v>
      </c>
      <c r="K58" s="16" t="s">
        <v>7</v>
      </c>
      <c r="L58" s="16">
        <v>0</v>
      </c>
    </row>
    <row r="59" spans="1:12" ht="15" thickBot="1" x14ac:dyDescent="0.35">
      <c r="A59" s="6">
        <f t="shared" si="0"/>
        <v>57</v>
      </c>
      <c r="B59" s="7" t="s">
        <v>258</v>
      </c>
      <c r="C59" s="6" t="s">
        <v>17</v>
      </c>
      <c r="D59" s="8">
        <v>957.47257236227824</v>
      </c>
      <c r="E59" s="9" t="s">
        <v>7</v>
      </c>
      <c r="F59" s="9">
        <v>0</v>
      </c>
      <c r="G59" s="10">
        <v>68.74199999999999</v>
      </c>
      <c r="H59" s="10">
        <v>957.47257236227824</v>
      </c>
      <c r="I59" s="11" t="s">
        <v>7</v>
      </c>
      <c r="J59" s="11">
        <v>0</v>
      </c>
      <c r="K59" s="16" t="s">
        <v>7</v>
      </c>
      <c r="L59" s="16">
        <v>0</v>
      </c>
    </row>
    <row r="60" spans="1:12" ht="15" thickBot="1" x14ac:dyDescent="0.35">
      <c r="A60" s="6">
        <f t="shared" si="0"/>
        <v>58</v>
      </c>
      <c r="B60" s="7" t="s">
        <v>18</v>
      </c>
      <c r="C60" s="6" t="s">
        <v>15</v>
      </c>
      <c r="D60" s="8">
        <v>952.17328100014549</v>
      </c>
      <c r="E60" s="9">
        <v>69</v>
      </c>
      <c r="F60" s="9">
        <v>952.17328100014549</v>
      </c>
      <c r="G60" s="10" t="s">
        <v>7</v>
      </c>
      <c r="H60" s="10">
        <v>0</v>
      </c>
      <c r="I60" s="11" t="s">
        <v>7</v>
      </c>
      <c r="J60" s="11">
        <v>0</v>
      </c>
      <c r="K60" s="16" t="s">
        <v>7</v>
      </c>
      <c r="L60" s="16">
        <v>0</v>
      </c>
    </row>
    <row r="61" spans="1:12" ht="15" thickBot="1" x14ac:dyDescent="0.35">
      <c r="A61" s="6">
        <f t="shared" si="0"/>
        <v>59</v>
      </c>
      <c r="B61" s="7" t="s">
        <v>298</v>
      </c>
      <c r="C61" s="6" t="s">
        <v>9</v>
      </c>
      <c r="D61" s="8">
        <v>948.97514173571756</v>
      </c>
      <c r="E61" s="9">
        <v>69.44</v>
      </c>
      <c r="F61" s="9">
        <v>948.97514173571756</v>
      </c>
      <c r="G61" s="10" t="s">
        <v>7</v>
      </c>
      <c r="H61" s="10">
        <v>0</v>
      </c>
      <c r="I61" s="11" t="s">
        <v>7</v>
      </c>
      <c r="J61" s="11">
        <v>0</v>
      </c>
      <c r="K61" s="16" t="s">
        <v>7</v>
      </c>
      <c r="L61" s="16"/>
    </row>
    <row r="62" spans="1:12" ht="15" thickBot="1" x14ac:dyDescent="0.35">
      <c r="A62" s="6">
        <f t="shared" si="0"/>
        <v>60</v>
      </c>
      <c r="B62" s="7" t="s">
        <v>302</v>
      </c>
      <c r="C62" s="6" t="s">
        <v>9</v>
      </c>
      <c r="D62" s="8">
        <v>940.39831370838795</v>
      </c>
      <c r="E62" s="9">
        <v>70.62</v>
      </c>
      <c r="F62" s="9">
        <v>940.39831370838795</v>
      </c>
      <c r="G62" s="10" t="s">
        <v>7</v>
      </c>
      <c r="H62" s="10">
        <v>0</v>
      </c>
      <c r="I62" s="11" t="s">
        <v>7</v>
      </c>
      <c r="J62" s="11">
        <v>0</v>
      </c>
      <c r="K62" s="16" t="s">
        <v>7</v>
      </c>
      <c r="L62" s="16">
        <v>0</v>
      </c>
    </row>
    <row r="63" spans="1:12" ht="15" thickBot="1" x14ac:dyDescent="0.35">
      <c r="A63" s="6">
        <f t="shared" si="0"/>
        <v>61</v>
      </c>
      <c r="B63" s="7" t="s">
        <v>33</v>
      </c>
      <c r="C63" s="6" t="s">
        <v>15</v>
      </c>
      <c r="D63" s="8">
        <v>937.63628434365478</v>
      </c>
      <c r="E63" s="9">
        <v>71</v>
      </c>
      <c r="F63" s="9">
        <v>937.63628434365478</v>
      </c>
      <c r="G63" s="10" t="s">
        <v>7</v>
      </c>
      <c r="H63" s="10">
        <v>0</v>
      </c>
      <c r="I63" s="11" t="s">
        <v>7</v>
      </c>
      <c r="J63" s="11">
        <v>0</v>
      </c>
      <c r="K63" s="16" t="s">
        <v>7</v>
      </c>
      <c r="L63" s="16">
        <v>0</v>
      </c>
    </row>
    <row r="64" spans="1:12" ht="15" thickBot="1" x14ac:dyDescent="0.35">
      <c r="A64" s="6">
        <f t="shared" si="0"/>
        <v>62</v>
      </c>
      <c r="B64" s="7" t="s">
        <v>75</v>
      </c>
      <c r="C64" s="6" t="s">
        <v>15</v>
      </c>
      <c r="D64" s="8">
        <v>935.45573484518093</v>
      </c>
      <c r="E64" s="9">
        <v>71.3</v>
      </c>
      <c r="F64" s="9">
        <v>935.45573484518093</v>
      </c>
      <c r="G64" s="10" t="s">
        <v>7</v>
      </c>
      <c r="H64" s="10">
        <v>0</v>
      </c>
      <c r="I64" s="11" t="s">
        <v>7</v>
      </c>
      <c r="J64" s="11">
        <v>0</v>
      </c>
      <c r="K64" s="16" t="s">
        <v>7</v>
      </c>
      <c r="L64" s="16">
        <v>0</v>
      </c>
    </row>
    <row r="65" spans="1:12" ht="15" thickBot="1" x14ac:dyDescent="0.35">
      <c r="A65" s="6">
        <f t="shared" si="0"/>
        <v>63</v>
      </c>
      <c r="B65" s="7" t="s">
        <v>480</v>
      </c>
      <c r="C65" s="6" t="s">
        <v>17</v>
      </c>
      <c r="D65" s="8">
        <v>927.84197012138191</v>
      </c>
      <c r="E65" s="9" t="s">
        <v>7</v>
      </c>
      <c r="F65" s="9">
        <v>0</v>
      </c>
      <c r="G65" s="10">
        <v>72.804000000000002</v>
      </c>
      <c r="H65" s="10">
        <v>927.84197012138191</v>
      </c>
      <c r="I65" s="11" t="s">
        <v>7</v>
      </c>
      <c r="J65" s="11">
        <v>0</v>
      </c>
      <c r="K65" s="16" t="s">
        <v>7</v>
      </c>
      <c r="L65" s="16">
        <v>0</v>
      </c>
    </row>
    <row r="66" spans="1:12" ht="15" thickBot="1" x14ac:dyDescent="0.35">
      <c r="A66" s="6">
        <f t="shared" si="0"/>
        <v>64</v>
      </c>
      <c r="B66" s="7" t="s">
        <v>461</v>
      </c>
      <c r="C66" s="6" t="s">
        <v>56</v>
      </c>
      <c r="D66" s="8">
        <v>919.09155429382542</v>
      </c>
      <c r="E66" s="9" t="s">
        <v>7</v>
      </c>
      <c r="F66" s="9">
        <v>0</v>
      </c>
      <c r="G66" s="10" t="s">
        <v>7</v>
      </c>
      <c r="H66" s="10">
        <v>0</v>
      </c>
      <c r="I66" s="11" t="s">
        <v>7</v>
      </c>
      <c r="J66" s="11">
        <v>0</v>
      </c>
      <c r="K66" s="16">
        <v>70.5</v>
      </c>
      <c r="L66" s="16">
        <v>919.09155429382542</v>
      </c>
    </row>
    <row r="67" spans="1:12" ht="15" thickBot="1" x14ac:dyDescent="0.35">
      <c r="A67" s="6">
        <f t="shared" si="0"/>
        <v>65</v>
      </c>
      <c r="B67" s="7" t="s">
        <v>292</v>
      </c>
      <c r="C67" s="6" t="s">
        <v>15</v>
      </c>
      <c r="D67" s="8">
        <v>918.88355865678159</v>
      </c>
      <c r="E67" s="9">
        <v>73.58</v>
      </c>
      <c r="F67" s="9">
        <v>918.88355865678159</v>
      </c>
      <c r="G67" s="10" t="s">
        <v>7</v>
      </c>
      <c r="H67" s="10">
        <v>0</v>
      </c>
      <c r="I67" s="11" t="s">
        <v>7</v>
      </c>
      <c r="J67" s="11">
        <v>0</v>
      </c>
      <c r="K67" s="16" t="s">
        <v>7</v>
      </c>
      <c r="L67" s="16">
        <v>0</v>
      </c>
    </row>
    <row r="68" spans="1:12" ht="15" thickBot="1" x14ac:dyDescent="0.35">
      <c r="A68" s="6">
        <f t="shared" si="0"/>
        <v>66</v>
      </c>
      <c r="B68" s="7" t="s">
        <v>232</v>
      </c>
      <c r="C68" s="6" t="s">
        <v>28</v>
      </c>
      <c r="D68" s="8">
        <v>911.7221418234443</v>
      </c>
      <c r="E68" s="9" t="s">
        <v>7</v>
      </c>
      <c r="F68" s="9">
        <v>0</v>
      </c>
      <c r="G68" s="10" t="s">
        <v>7</v>
      </c>
      <c r="H68" s="10">
        <v>0</v>
      </c>
      <c r="I68" s="11">
        <v>74</v>
      </c>
      <c r="J68" s="11">
        <v>911.7221418234443</v>
      </c>
      <c r="K68" s="16" t="s">
        <v>7</v>
      </c>
      <c r="L68" s="16">
        <v>0</v>
      </c>
    </row>
    <row r="69" spans="1:12" ht="15" thickBot="1" x14ac:dyDescent="0.35">
      <c r="A69" s="6">
        <f t="shared" si="0"/>
        <v>67</v>
      </c>
      <c r="B69" s="7" t="s">
        <v>277</v>
      </c>
      <c r="C69" s="6" t="s">
        <v>17</v>
      </c>
      <c r="D69" s="8">
        <v>896.81080765639592</v>
      </c>
      <c r="E69" s="9" t="s">
        <v>7</v>
      </c>
      <c r="F69" s="9">
        <v>0</v>
      </c>
      <c r="G69" s="10">
        <v>77.058000000000007</v>
      </c>
      <c r="H69" s="10">
        <v>896.81080765639592</v>
      </c>
      <c r="I69" s="11" t="s">
        <v>7</v>
      </c>
      <c r="J69" s="11">
        <v>0</v>
      </c>
      <c r="K69" s="16" t="s">
        <v>7</v>
      </c>
      <c r="L69" s="16">
        <v>0</v>
      </c>
    </row>
    <row r="70" spans="1:12" ht="15" thickBot="1" x14ac:dyDescent="0.35">
      <c r="A70" s="6">
        <f t="shared" ref="A70:A107" si="1">A69+1</f>
        <v>68</v>
      </c>
      <c r="B70" s="7" t="s">
        <v>293</v>
      </c>
      <c r="C70" s="6" t="s">
        <v>311</v>
      </c>
      <c r="D70" s="8">
        <v>890.13484740951026</v>
      </c>
      <c r="E70" s="9" t="s">
        <v>7</v>
      </c>
      <c r="F70" s="9">
        <v>0</v>
      </c>
      <c r="G70" s="10" t="s">
        <v>7</v>
      </c>
      <c r="H70" s="10">
        <v>0</v>
      </c>
      <c r="I70" s="11" t="s">
        <v>7</v>
      </c>
      <c r="J70" s="11">
        <v>0</v>
      </c>
      <c r="K70" s="16">
        <v>74.58</v>
      </c>
      <c r="L70" s="16">
        <v>890.13484740951026</v>
      </c>
    </row>
    <row r="71" spans="1:12" ht="15" thickBot="1" x14ac:dyDescent="0.35">
      <c r="A71" s="6">
        <f t="shared" si="1"/>
        <v>69</v>
      </c>
      <c r="B71" s="7" t="s">
        <v>204</v>
      </c>
      <c r="C71" s="6" t="s">
        <v>26</v>
      </c>
      <c r="D71" s="8">
        <v>882.32789212207251</v>
      </c>
      <c r="E71" s="9" t="s">
        <v>7</v>
      </c>
      <c r="F71" s="9">
        <v>0</v>
      </c>
      <c r="G71" s="10" t="s">
        <v>7</v>
      </c>
      <c r="H71" s="10">
        <v>0</v>
      </c>
      <c r="I71" s="11" t="s">
        <v>7</v>
      </c>
      <c r="J71" s="11">
        <v>0</v>
      </c>
      <c r="K71" s="16">
        <v>75.679999999999993</v>
      </c>
      <c r="L71" s="16">
        <v>882.32789212207251</v>
      </c>
    </row>
    <row r="72" spans="1:12" ht="15" thickBot="1" x14ac:dyDescent="0.35">
      <c r="A72" s="6">
        <f t="shared" si="1"/>
        <v>70</v>
      </c>
      <c r="B72" s="7" t="s">
        <v>317</v>
      </c>
      <c r="C72" s="6" t="s">
        <v>15</v>
      </c>
      <c r="D72" s="8">
        <v>877.59848815234773</v>
      </c>
      <c r="E72" s="9">
        <v>79.260000000000005</v>
      </c>
      <c r="F72" s="9">
        <v>877.59848815234773</v>
      </c>
      <c r="G72" s="10" t="s">
        <v>7</v>
      </c>
      <c r="H72" s="10">
        <v>0</v>
      </c>
      <c r="I72" s="11" t="s">
        <v>7</v>
      </c>
      <c r="J72" s="11">
        <v>0</v>
      </c>
      <c r="K72" s="16" t="s">
        <v>7</v>
      </c>
      <c r="L72" s="16">
        <v>0</v>
      </c>
    </row>
    <row r="73" spans="1:12" ht="15" thickBot="1" x14ac:dyDescent="0.35">
      <c r="A73" s="6">
        <f t="shared" si="1"/>
        <v>71</v>
      </c>
      <c r="B73" s="7" t="s">
        <v>342</v>
      </c>
      <c r="C73" s="6" t="s">
        <v>15</v>
      </c>
      <c r="D73" s="8">
        <v>876.14478848669876</v>
      </c>
      <c r="E73" s="9">
        <v>79.459999999999994</v>
      </c>
      <c r="F73" s="9">
        <v>876.14478848669876</v>
      </c>
      <c r="G73" s="10" t="s">
        <v>7</v>
      </c>
      <c r="H73" s="10">
        <v>0</v>
      </c>
      <c r="I73" s="11" t="s">
        <v>7</v>
      </c>
      <c r="J73" s="11">
        <v>0</v>
      </c>
      <c r="K73" s="16" t="s">
        <v>7</v>
      </c>
      <c r="L73" s="16">
        <v>0</v>
      </c>
    </row>
    <row r="74" spans="1:12" ht="15" thickBot="1" x14ac:dyDescent="0.35">
      <c r="A74" s="6">
        <f t="shared" si="1"/>
        <v>72</v>
      </c>
      <c r="B74" s="7" t="s">
        <v>286</v>
      </c>
      <c r="C74" s="6" t="s">
        <v>26</v>
      </c>
      <c r="D74" s="8">
        <v>859.41009778979242</v>
      </c>
      <c r="E74" s="9" t="s">
        <v>7</v>
      </c>
      <c r="F74" s="9">
        <v>0</v>
      </c>
      <c r="G74" s="10" t="s">
        <v>7</v>
      </c>
      <c r="H74" s="10">
        <v>0</v>
      </c>
      <c r="I74" s="11">
        <v>154.4</v>
      </c>
      <c r="J74" s="11">
        <v>329.95658465991312</v>
      </c>
      <c r="K74" s="16">
        <v>125.4</v>
      </c>
      <c r="L74" s="16">
        <v>529.4535131298793</v>
      </c>
    </row>
    <row r="75" spans="1:12" ht="15" thickBot="1" x14ac:dyDescent="0.35">
      <c r="A75" s="6">
        <f t="shared" si="1"/>
        <v>73</v>
      </c>
      <c r="B75" s="7" t="s">
        <v>372</v>
      </c>
      <c r="C75" s="6" t="s">
        <v>311</v>
      </c>
      <c r="D75" s="8">
        <v>826.54364797728897</v>
      </c>
      <c r="E75" s="9" t="s">
        <v>7</v>
      </c>
      <c r="F75" s="9">
        <v>0</v>
      </c>
      <c r="G75" s="10" t="s">
        <v>7</v>
      </c>
      <c r="H75" s="10">
        <v>0</v>
      </c>
      <c r="I75" s="11" t="s">
        <v>7</v>
      </c>
      <c r="J75" s="11">
        <v>0</v>
      </c>
      <c r="K75" s="16">
        <v>83.539999999999992</v>
      </c>
      <c r="L75" s="16">
        <v>826.54364797728897</v>
      </c>
    </row>
    <row r="76" spans="1:12" ht="15" thickBot="1" x14ac:dyDescent="0.35">
      <c r="A76" s="6">
        <f t="shared" si="1"/>
        <v>74</v>
      </c>
      <c r="B76" s="7" t="s">
        <v>98</v>
      </c>
      <c r="C76" s="6" t="s">
        <v>56</v>
      </c>
      <c r="D76" s="8">
        <v>784.97023809523807</v>
      </c>
      <c r="E76" s="9" t="s">
        <v>7</v>
      </c>
      <c r="F76" s="9">
        <v>0</v>
      </c>
      <c r="G76" s="10">
        <v>92.39</v>
      </c>
      <c r="H76" s="10">
        <v>784.97023809523807</v>
      </c>
      <c r="I76" s="11" t="s">
        <v>7</v>
      </c>
      <c r="J76" s="11">
        <v>0</v>
      </c>
      <c r="K76" s="16" t="s">
        <v>7</v>
      </c>
      <c r="L76" s="16">
        <v>0</v>
      </c>
    </row>
    <row r="77" spans="1:12" ht="15" thickBot="1" x14ac:dyDescent="0.35">
      <c r="A77" s="6">
        <f t="shared" si="1"/>
        <v>75</v>
      </c>
      <c r="B77" s="7" t="s">
        <v>260</v>
      </c>
      <c r="C77" s="6" t="s">
        <v>15</v>
      </c>
      <c r="D77" s="8">
        <v>775.11266172408784</v>
      </c>
      <c r="E77" s="9">
        <v>93.36</v>
      </c>
      <c r="F77" s="9">
        <v>775.11266172408784</v>
      </c>
      <c r="G77" s="10" t="s">
        <v>7</v>
      </c>
      <c r="H77" s="10">
        <v>0</v>
      </c>
      <c r="I77" s="11" t="s">
        <v>7</v>
      </c>
      <c r="J77" s="11">
        <v>0</v>
      </c>
      <c r="K77" s="16" t="s">
        <v>7</v>
      </c>
      <c r="L77" s="16">
        <v>0</v>
      </c>
    </row>
    <row r="78" spans="1:12" ht="15" thickBot="1" x14ac:dyDescent="0.35">
      <c r="A78" s="6">
        <f t="shared" si="1"/>
        <v>76</v>
      </c>
      <c r="B78" s="7" t="s">
        <v>208</v>
      </c>
      <c r="C78" s="6" t="s">
        <v>9</v>
      </c>
      <c r="D78" s="8">
        <v>766.53583369675823</v>
      </c>
      <c r="E78" s="9">
        <v>94.54</v>
      </c>
      <c r="F78" s="9">
        <v>766.53583369675823</v>
      </c>
      <c r="G78" s="10" t="s">
        <v>7</v>
      </c>
      <c r="H78" s="10">
        <v>0</v>
      </c>
      <c r="I78" s="11" t="s">
        <v>7</v>
      </c>
      <c r="J78" s="11">
        <v>0</v>
      </c>
      <c r="K78" s="16" t="s">
        <v>7</v>
      </c>
      <c r="L78" s="16">
        <v>0</v>
      </c>
    </row>
    <row r="79" spans="1:12" ht="15" thickBot="1" x14ac:dyDescent="0.35">
      <c r="A79" s="6">
        <f t="shared" si="1"/>
        <v>77</v>
      </c>
      <c r="B79" s="7" t="s">
        <v>481</v>
      </c>
      <c r="C79" s="6" t="s">
        <v>76</v>
      </c>
      <c r="D79" s="8">
        <v>760.28492513446724</v>
      </c>
      <c r="E79" s="9">
        <v>95.4</v>
      </c>
      <c r="F79" s="9">
        <v>760.28492513446724</v>
      </c>
      <c r="G79" s="10" t="s">
        <v>7</v>
      </c>
      <c r="H79" s="10">
        <v>0</v>
      </c>
      <c r="I79" s="11" t="s">
        <v>7</v>
      </c>
      <c r="J79" s="11">
        <v>0</v>
      </c>
      <c r="K79" s="16" t="s">
        <v>7</v>
      </c>
      <c r="L79" s="16">
        <v>0</v>
      </c>
    </row>
    <row r="80" spans="1:12" ht="15" thickBot="1" x14ac:dyDescent="0.35">
      <c r="A80" s="6">
        <f t="shared" si="1"/>
        <v>78</v>
      </c>
      <c r="B80" s="7" t="s">
        <v>39</v>
      </c>
      <c r="C80" s="6" t="s">
        <v>17</v>
      </c>
      <c r="D80" s="8">
        <v>757.42588702147532</v>
      </c>
      <c r="E80" s="9" t="s">
        <v>7</v>
      </c>
      <c r="F80" s="9">
        <v>0</v>
      </c>
      <c r="G80" s="10">
        <v>96.165999999999997</v>
      </c>
      <c r="H80" s="10">
        <v>757.42588702147532</v>
      </c>
      <c r="I80" s="11" t="s">
        <v>7</v>
      </c>
      <c r="J80" s="11">
        <v>0</v>
      </c>
      <c r="K80" s="16" t="s">
        <v>7</v>
      </c>
      <c r="L80" s="16">
        <v>0</v>
      </c>
    </row>
    <row r="81" spans="1:12" ht="15" thickBot="1" x14ac:dyDescent="0.35">
      <c r="A81" s="6">
        <f t="shared" si="1"/>
        <v>79</v>
      </c>
      <c r="B81" s="7" t="s">
        <v>118</v>
      </c>
      <c r="C81" s="6" t="s">
        <v>15</v>
      </c>
      <c r="D81" s="8">
        <v>744.00348887919768</v>
      </c>
      <c r="E81" s="9">
        <v>97.64</v>
      </c>
      <c r="F81" s="9">
        <v>744.00348887919768</v>
      </c>
      <c r="G81" s="10" t="s">
        <v>7</v>
      </c>
      <c r="H81" s="10">
        <v>0</v>
      </c>
      <c r="I81" s="11" t="s">
        <v>7</v>
      </c>
      <c r="J81" s="11">
        <v>0</v>
      </c>
      <c r="K81" s="16" t="s">
        <v>7</v>
      </c>
      <c r="L81" s="16">
        <v>0</v>
      </c>
    </row>
    <row r="82" spans="1:12" ht="15" thickBot="1" x14ac:dyDescent="0.35">
      <c r="A82" s="6">
        <f t="shared" si="1"/>
        <v>80</v>
      </c>
      <c r="B82" s="7" t="s">
        <v>267</v>
      </c>
      <c r="C82" s="6" t="s">
        <v>17</v>
      </c>
      <c r="D82" s="8">
        <v>736.57796451914101</v>
      </c>
      <c r="E82" s="9" t="s">
        <v>7</v>
      </c>
      <c r="F82" s="9">
        <v>0</v>
      </c>
      <c r="G82" s="10">
        <v>99.024000000000001</v>
      </c>
      <c r="H82" s="10">
        <v>736.57796451914101</v>
      </c>
      <c r="I82" s="11" t="s">
        <v>7</v>
      </c>
      <c r="J82" s="11">
        <v>0</v>
      </c>
      <c r="K82" s="16" t="s">
        <v>7</v>
      </c>
      <c r="L82" s="16">
        <v>0</v>
      </c>
    </row>
    <row r="83" spans="1:12" ht="15" thickBot="1" x14ac:dyDescent="0.35">
      <c r="A83" s="6">
        <f t="shared" si="1"/>
        <v>81</v>
      </c>
      <c r="B83" s="7" t="s">
        <v>339</v>
      </c>
      <c r="C83" s="6" t="s">
        <v>28</v>
      </c>
      <c r="D83" s="8">
        <v>731.83791606367595</v>
      </c>
      <c r="E83" s="9" t="s">
        <v>7</v>
      </c>
      <c r="F83" s="9">
        <v>0</v>
      </c>
      <c r="G83" s="10" t="s">
        <v>7</v>
      </c>
      <c r="H83" s="10">
        <v>0</v>
      </c>
      <c r="I83" s="11">
        <v>98.86</v>
      </c>
      <c r="J83" s="11">
        <v>731.83791606367595</v>
      </c>
      <c r="K83" s="16" t="s">
        <v>7</v>
      </c>
      <c r="L83" s="16">
        <v>0</v>
      </c>
    </row>
    <row r="84" spans="1:12" ht="15" thickBot="1" x14ac:dyDescent="0.35">
      <c r="A84" s="6">
        <f t="shared" si="1"/>
        <v>82</v>
      </c>
      <c r="B84" s="7" t="s">
        <v>109</v>
      </c>
      <c r="C84" s="6" t="s">
        <v>28</v>
      </c>
      <c r="D84" s="8">
        <v>703.35132120470121</v>
      </c>
      <c r="E84" s="9" t="s">
        <v>7</v>
      </c>
      <c r="F84" s="9">
        <v>0</v>
      </c>
      <c r="G84" s="10" t="s">
        <v>7</v>
      </c>
      <c r="H84" s="10">
        <v>0</v>
      </c>
      <c r="I84" s="11">
        <v>127.102</v>
      </c>
      <c r="J84" s="11">
        <v>527.48191027496387</v>
      </c>
      <c r="K84" s="16">
        <v>175.22</v>
      </c>
      <c r="L84" s="16">
        <v>175.8694109297374</v>
      </c>
    </row>
    <row r="85" spans="1:12" ht="15" thickBot="1" x14ac:dyDescent="0.35">
      <c r="A85" s="6">
        <f t="shared" si="1"/>
        <v>83</v>
      </c>
      <c r="B85" s="7" t="s">
        <v>273</v>
      </c>
      <c r="C85" s="6" t="s">
        <v>9</v>
      </c>
      <c r="D85" s="8">
        <v>697.04898967873248</v>
      </c>
      <c r="E85" s="9">
        <v>104.1</v>
      </c>
      <c r="F85" s="9">
        <v>697.04898967873248</v>
      </c>
      <c r="G85" s="10" t="s">
        <v>7</v>
      </c>
      <c r="H85" s="10">
        <v>0</v>
      </c>
      <c r="I85" s="11" t="s">
        <v>7</v>
      </c>
      <c r="J85" s="11">
        <v>0</v>
      </c>
      <c r="K85" s="16" t="s">
        <v>7</v>
      </c>
      <c r="L85" s="16">
        <v>0</v>
      </c>
    </row>
    <row r="86" spans="1:12" ht="15" thickBot="1" x14ac:dyDescent="0.35">
      <c r="A86" s="6">
        <f t="shared" si="1"/>
        <v>84</v>
      </c>
      <c r="B86" s="7" t="s">
        <v>272</v>
      </c>
      <c r="C86" s="6" t="s">
        <v>15</v>
      </c>
      <c r="D86" s="8">
        <v>669.28332606483514</v>
      </c>
      <c r="E86" s="9">
        <v>107.92</v>
      </c>
      <c r="F86" s="9">
        <v>669.28332606483514</v>
      </c>
      <c r="G86" s="10" t="s">
        <v>7</v>
      </c>
      <c r="H86" s="10">
        <v>0</v>
      </c>
      <c r="I86" s="11" t="s">
        <v>7</v>
      </c>
      <c r="J86" s="11">
        <v>0</v>
      </c>
      <c r="K86" s="16" t="s">
        <v>7</v>
      </c>
      <c r="L86" s="16">
        <v>0</v>
      </c>
    </row>
    <row r="87" spans="1:12" ht="15" thickBot="1" x14ac:dyDescent="0.35">
      <c r="A87" s="6">
        <f t="shared" si="1"/>
        <v>85</v>
      </c>
      <c r="B87" s="7" t="s">
        <v>355</v>
      </c>
      <c r="C87" s="6" t="s">
        <v>310</v>
      </c>
      <c r="D87" s="8">
        <v>666.1462029808373</v>
      </c>
      <c r="E87" s="9" t="s">
        <v>7</v>
      </c>
      <c r="F87" s="9">
        <v>0</v>
      </c>
      <c r="G87" s="10" t="s">
        <v>7</v>
      </c>
      <c r="H87" s="10">
        <v>0</v>
      </c>
      <c r="I87" s="11" t="s">
        <v>7</v>
      </c>
      <c r="J87" s="11">
        <v>0</v>
      </c>
      <c r="K87" s="16">
        <v>106.14000000000001</v>
      </c>
      <c r="L87" s="16">
        <v>666.1462029808373</v>
      </c>
    </row>
    <row r="88" spans="1:12" ht="15" thickBot="1" x14ac:dyDescent="0.35">
      <c r="A88" s="6">
        <f t="shared" si="1"/>
        <v>86</v>
      </c>
      <c r="B88" s="7" t="s">
        <v>270</v>
      </c>
      <c r="C88" s="6" t="s">
        <v>15</v>
      </c>
      <c r="D88" s="8">
        <v>658.74474789915973</v>
      </c>
      <c r="E88" s="9" t="s">
        <v>7</v>
      </c>
      <c r="F88" s="9">
        <v>0</v>
      </c>
      <c r="G88" s="10">
        <v>109.694</v>
      </c>
      <c r="H88" s="10">
        <v>658.74474789915973</v>
      </c>
      <c r="I88" s="11" t="s">
        <v>7</v>
      </c>
      <c r="J88" s="11">
        <v>0</v>
      </c>
      <c r="K88" s="16" t="s">
        <v>7</v>
      </c>
      <c r="L88" s="16">
        <v>0</v>
      </c>
    </row>
    <row r="89" spans="1:12" ht="15" thickBot="1" x14ac:dyDescent="0.35">
      <c r="A89" s="6">
        <f t="shared" si="1"/>
        <v>87</v>
      </c>
      <c r="B89" s="7" t="s">
        <v>329</v>
      </c>
      <c r="C89" s="6" t="s">
        <v>17</v>
      </c>
      <c r="D89" s="8">
        <v>650.10645848119236</v>
      </c>
      <c r="E89" s="9" t="s">
        <v>7</v>
      </c>
      <c r="F89" s="9">
        <v>0</v>
      </c>
      <c r="G89" s="10" t="s">
        <v>7</v>
      </c>
      <c r="H89" s="10">
        <v>0</v>
      </c>
      <c r="I89" s="11" t="s">
        <v>7</v>
      </c>
      <c r="J89" s="11">
        <v>0</v>
      </c>
      <c r="K89" s="16">
        <v>108.4</v>
      </c>
      <c r="L89" s="16">
        <v>650.10645848119236</v>
      </c>
    </row>
    <row r="90" spans="1:12" ht="15" thickBot="1" x14ac:dyDescent="0.35">
      <c r="A90" s="6">
        <f t="shared" si="1"/>
        <v>88</v>
      </c>
      <c r="B90" s="7" t="s">
        <v>482</v>
      </c>
      <c r="C90" s="6" t="s">
        <v>9</v>
      </c>
      <c r="D90" s="8">
        <v>635.99360372147123</v>
      </c>
      <c r="E90" s="9">
        <v>112.5</v>
      </c>
      <c r="F90" s="9">
        <v>635.99360372147123</v>
      </c>
      <c r="G90" s="10" t="s">
        <v>7</v>
      </c>
      <c r="H90" s="10">
        <v>0</v>
      </c>
      <c r="I90" s="11" t="s">
        <v>7</v>
      </c>
      <c r="J90" s="11">
        <v>0</v>
      </c>
      <c r="K90" s="16" t="s">
        <v>7</v>
      </c>
      <c r="L90" s="16">
        <v>0</v>
      </c>
    </row>
    <row r="91" spans="1:12" ht="15" thickBot="1" x14ac:dyDescent="0.35">
      <c r="A91" s="6">
        <f t="shared" si="1"/>
        <v>89</v>
      </c>
      <c r="B91" s="7" t="s">
        <v>288</v>
      </c>
      <c r="C91" s="6" t="s">
        <v>28</v>
      </c>
      <c r="D91" s="8">
        <v>615.91895803183797</v>
      </c>
      <c r="E91" s="9" t="s">
        <v>7</v>
      </c>
      <c r="F91" s="9">
        <v>0</v>
      </c>
      <c r="G91" s="10" t="s">
        <v>7</v>
      </c>
      <c r="H91" s="10">
        <v>0</v>
      </c>
      <c r="I91" s="11">
        <v>114.88</v>
      </c>
      <c r="J91" s="11">
        <v>615.91895803183797</v>
      </c>
      <c r="K91" s="16" t="s">
        <v>7</v>
      </c>
      <c r="L91" s="16">
        <v>0</v>
      </c>
    </row>
    <row r="92" spans="1:12" ht="15" thickBot="1" x14ac:dyDescent="0.35">
      <c r="A92" s="6">
        <f t="shared" si="1"/>
        <v>90</v>
      </c>
      <c r="B92" s="7" t="s">
        <v>313</v>
      </c>
      <c r="C92" s="6" t="s">
        <v>28</v>
      </c>
      <c r="D92" s="8">
        <v>614.3270622286542</v>
      </c>
      <c r="E92" s="9" t="s">
        <v>7</v>
      </c>
      <c r="F92" s="9">
        <v>0</v>
      </c>
      <c r="G92" s="10" t="s">
        <v>7</v>
      </c>
      <c r="H92" s="10">
        <v>0</v>
      </c>
      <c r="I92" s="11">
        <v>115.1</v>
      </c>
      <c r="J92" s="11">
        <v>614.3270622286542</v>
      </c>
      <c r="K92" s="16" t="s">
        <v>7</v>
      </c>
      <c r="L92" s="16">
        <v>0</v>
      </c>
    </row>
    <row r="93" spans="1:12" ht="15" thickBot="1" x14ac:dyDescent="0.35">
      <c r="A93" s="6">
        <f t="shared" si="1"/>
        <v>91</v>
      </c>
      <c r="B93" s="7" t="s">
        <v>102</v>
      </c>
      <c r="C93" s="6" t="s">
        <v>9</v>
      </c>
      <c r="D93" s="8">
        <v>568.68730920191888</v>
      </c>
      <c r="E93" s="9">
        <v>121.76</v>
      </c>
      <c r="F93" s="9">
        <v>568.68730920191888</v>
      </c>
      <c r="G93" s="10" t="s">
        <v>7</v>
      </c>
      <c r="H93" s="10">
        <v>0</v>
      </c>
      <c r="I93" s="11" t="s">
        <v>7</v>
      </c>
      <c r="J93" s="11">
        <v>0</v>
      </c>
      <c r="K93" s="16" t="s">
        <v>7</v>
      </c>
      <c r="L93" s="16">
        <v>0</v>
      </c>
    </row>
    <row r="94" spans="1:12" ht="15" thickBot="1" x14ac:dyDescent="0.35">
      <c r="A94" s="6">
        <f t="shared" si="1"/>
        <v>92</v>
      </c>
      <c r="B94" s="7" t="s">
        <v>462</v>
      </c>
      <c r="C94" s="6" t="s">
        <v>58</v>
      </c>
      <c r="D94" s="8">
        <v>562.81050390347764</v>
      </c>
      <c r="E94" s="9" t="s">
        <v>7</v>
      </c>
      <c r="F94" s="9">
        <v>0</v>
      </c>
      <c r="G94" s="10" t="s">
        <v>7</v>
      </c>
      <c r="H94" s="10">
        <v>0</v>
      </c>
      <c r="I94" s="11" t="s">
        <v>7</v>
      </c>
      <c r="J94" s="11">
        <v>0</v>
      </c>
      <c r="K94" s="16">
        <v>120.7</v>
      </c>
      <c r="L94" s="16">
        <v>562.81050390347764</v>
      </c>
    </row>
    <row r="95" spans="1:12" ht="15" thickBot="1" x14ac:dyDescent="0.35">
      <c r="A95" s="6">
        <f t="shared" si="1"/>
        <v>93</v>
      </c>
      <c r="B95" s="7" t="s">
        <v>84</v>
      </c>
      <c r="C95" s="6" t="s">
        <v>15</v>
      </c>
      <c r="D95" s="8">
        <v>557.63919174298599</v>
      </c>
      <c r="E95" s="9">
        <v>123.28</v>
      </c>
      <c r="F95" s="9">
        <v>557.63919174298599</v>
      </c>
      <c r="G95" s="10" t="s">
        <v>7</v>
      </c>
      <c r="H95" s="10">
        <v>0</v>
      </c>
      <c r="I95" s="11" t="s">
        <v>7</v>
      </c>
      <c r="J95" s="11">
        <v>0</v>
      </c>
      <c r="K95" s="16" t="s">
        <v>7</v>
      </c>
      <c r="L95" s="16">
        <v>0</v>
      </c>
    </row>
    <row r="96" spans="1:12" ht="15" thickBot="1" x14ac:dyDescent="0.35">
      <c r="A96" s="6">
        <f t="shared" si="1"/>
        <v>94</v>
      </c>
      <c r="B96" s="7" t="s">
        <v>304</v>
      </c>
      <c r="C96" s="6" t="s">
        <v>9</v>
      </c>
      <c r="D96" s="8">
        <v>545.86422445122844</v>
      </c>
      <c r="E96" s="9">
        <v>124.9</v>
      </c>
      <c r="F96" s="9">
        <v>545.86422445122844</v>
      </c>
      <c r="G96" s="10" t="s">
        <v>7</v>
      </c>
      <c r="H96" s="10">
        <v>0</v>
      </c>
      <c r="I96" s="11" t="s">
        <v>7</v>
      </c>
      <c r="J96" s="11">
        <v>0</v>
      </c>
      <c r="K96" s="16" t="s">
        <v>7</v>
      </c>
      <c r="L96" s="16">
        <v>0</v>
      </c>
    </row>
    <row r="97" spans="1:12" ht="15" thickBot="1" x14ac:dyDescent="0.35">
      <c r="A97" s="6">
        <f t="shared" si="1"/>
        <v>95</v>
      </c>
      <c r="B97" s="7" t="s">
        <v>283</v>
      </c>
      <c r="C97" s="6" t="s">
        <v>9</v>
      </c>
      <c r="D97" s="8">
        <v>539.17720598924268</v>
      </c>
      <c r="E97" s="9">
        <v>125.82</v>
      </c>
      <c r="F97" s="9">
        <v>539.17720598924268</v>
      </c>
      <c r="G97" s="10" t="s">
        <v>7</v>
      </c>
      <c r="H97" s="10">
        <v>0</v>
      </c>
      <c r="I97" s="11" t="s">
        <v>7</v>
      </c>
      <c r="J97" s="11">
        <v>0</v>
      </c>
      <c r="K97" s="16" t="s">
        <v>7</v>
      </c>
      <c r="L97" s="16">
        <v>0</v>
      </c>
    </row>
    <row r="98" spans="1:12" ht="15" thickBot="1" x14ac:dyDescent="0.35">
      <c r="A98" s="6">
        <f t="shared" si="1"/>
        <v>96</v>
      </c>
      <c r="B98" s="7" t="s">
        <v>483</v>
      </c>
      <c r="C98" s="6" t="s">
        <v>76</v>
      </c>
      <c r="D98" s="8">
        <v>508.35877307748223</v>
      </c>
      <c r="E98" s="9">
        <v>130.06</v>
      </c>
      <c r="F98" s="9">
        <v>508.35877307748223</v>
      </c>
      <c r="G98" s="10" t="s">
        <v>7</v>
      </c>
      <c r="H98" s="10">
        <v>0</v>
      </c>
      <c r="I98" s="11" t="s">
        <v>7</v>
      </c>
      <c r="J98" s="11">
        <v>0</v>
      </c>
      <c r="K98" s="16" t="s">
        <v>7</v>
      </c>
      <c r="L98" s="16">
        <v>0</v>
      </c>
    </row>
    <row r="99" spans="1:12" ht="15" thickBot="1" x14ac:dyDescent="0.35">
      <c r="A99" s="6">
        <f t="shared" si="1"/>
        <v>97</v>
      </c>
      <c r="B99" s="7" t="s">
        <v>294</v>
      </c>
      <c r="C99" s="6" t="s">
        <v>26</v>
      </c>
      <c r="D99" s="8">
        <v>424.27253371185236</v>
      </c>
      <c r="E99" s="9" t="s">
        <v>7</v>
      </c>
      <c r="F99" s="9">
        <v>0</v>
      </c>
      <c r="G99" s="10" t="s">
        <v>7</v>
      </c>
      <c r="H99" s="10">
        <v>0</v>
      </c>
      <c r="I99" s="11" t="s">
        <v>7</v>
      </c>
      <c r="J99" s="11">
        <v>0</v>
      </c>
      <c r="K99" s="16">
        <v>140.22</v>
      </c>
      <c r="L99" s="16">
        <v>424.27253371185236</v>
      </c>
    </row>
    <row r="100" spans="1:12" ht="15" thickBot="1" x14ac:dyDescent="0.35">
      <c r="A100" s="6">
        <f t="shared" si="1"/>
        <v>98</v>
      </c>
      <c r="B100" s="7" t="s">
        <v>484</v>
      </c>
      <c r="C100" s="6" t="s">
        <v>15</v>
      </c>
      <c r="D100" s="8">
        <v>318.214856810583</v>
      </c>
      <c r="E100" s="9">
        <v>156.22</v>
      </c>
      <c r="F100" s="9">
        <v>318.214856810583</v>
      </c>
      <c r="G100" s="10" t="s">
        <v>7</v>
      </c>
      <c r="H100" s="10">
        <v>0</v>
      </c>
      <c r="I100" s="11" t="s">
        <v>7</v>
      </c>
      <c r="J100" s="11">
        <v>0</v>
      </c>
      <c r="K100" s="16" t="s">
        <v>7</v>
      </c>
      <c r="L100" s="16">
        <v>0</v>
      </c>
    </row>
    <row r="101" spans="1:12" ht="15" thickBot="1" x14ac:dyDescent="0.35">
      <c r="A101" s="6">
        <f t="shared" si="1"/>
        <v>99</v>
      </c>
      <c r="B101" s="7" t="s">
        <v>463</v>
      </c>
      <c r="C101" s="6" t="s">
        <v>26</v>
      </c>
      <c r="D101" s="8">
        <v>298.08374733853793</v>
      </c>
      <c r="E101" s="9" t="s">
        <v>7</v>
      </c>
      <c r="F101" s="9">
        <v>0</v>
      </c>
      <c r="G101" s="10" t="s">
        <v>7</v>
      </c>
      <c r="H101" s="10">
        <v>0</v>
      </c>
      <c r="I101" s="11" t="s">
        <v>7</v>
      </c>
      <c r="J101" s="11">
        <v>0</v>
      </c>
      <c r="K101" s="16">
        <v>158</v>
      </c>
      <c r="L101" s="16">
        <v>298.08374733853793</v>
      </c>
    </row>
    <row r="102" spans="1:12" ht="15" thickBot="1" x14ac:dyDescent="0.35">
      <c r="A102" s="6">
        <f t="shared" si="1"/>
        <v>100</v>
      </c>
      <c r="B102" s="7" t="s">
        <v>464</v>
      </c>
      <c r="C102" s="6" t="s">
        <v>58</v>
      </c>
      <c r="D102" s="8">
        <v>192.193044712562</v>
      </c>
      <c r="E102" s="9" t="s">
        <v>7</v>
      </c>
      <c r="F102" s="9">
        <v>0</v>
      </c>
      <c r="G102" s="10" t="s">
        <v>7</v>
      </c>
      <c r="H102" s="10">
        <v>0</v>
      </c>
      <c r="I102" s="11" t="s">
        <v>7</v>
      </c>
      <c r="J102" s="11">
        <v>0</v>
      </c>
      <c r="K102" s="16">
        <v>172.92000000000002</v>
      </c>
      <c r="L102" s="16">
        <v>192.193044712562</v>
      </c>
    </row>
    <row r="103" spans="1:12" ht="15" thickBot="1" x14ac:dyDescent="0.35">
      <c r="A103" s="6">
        <f t="shared" si="1"/>
        <v>101</v>
      </c>
      <c r="B103" s="7" t="s">
        <v>465</v>
      </c>
      <c r="C103" s="6" t="s">
        <v>58</v>
      </c>
      <c r="D103" s="8">
        <v>190.48970901348477</v>
      </c>
      <c r="E103" s="9" t="s">
        <v>7</v>
      </c>
      <c r="F103" s="9">
        <v>0</v>
      </c>
      <c r="G103" s="10" t="s">
        <v>7</v>
      </c>
      <c r="H103" s="10">
        <v>0</v>
      </c>
      <c r="I103" s="11" t="s">
        <v>7</v>
      </c>
      <c r="J103" s="11">
        <v>0</v>
      </c>
      <c r="K103" s="16">
        <v>173.16</v>
      </c>
      <c r="L103" s="16">
        <v>190.48970901348477</v>
      </c>
    </row>
    <row r="104" spans="1:12" ht="15" thickBot="1" x14ac:dyDescent="0.35">
      <c r="A104" s="6">
        <f t="shared" si="1"/>
        <v>102</v>
      </c>
      <c r="B104" s="7" t="s">
        <v>466</v>
      </c>
      <c r="C104" s="6" t="s">
        <v>58</v>
      </c>
      <c r="D104" s="8">
        <v>185.66359119943218</v>
      </c>
      <c r="E104" s="9" t="s">
        <v>7</v>
      </c>
      <c r="F104" s="9">
        <v>0</v>
      </c>
      <c r="G104" s="10" t="s">
        <v>7</v>
      </c>
      <c r="H104" s="10">
        <v>0</v>
      </c>
      <c r="I104" s="11" t="s">
        <v>7</v>
      </c>
      <c r="J104" s="11">
        <v>0</v>
      </c>
      <c r="K104" s="16">
        <v>173.84</v>
      </c>
      <c r="L104" s="16">
        <v>185.66359119943218</v>
      </c>
    </row>
    <row r="105" spans="1:12" ht="15" thickBot="1" x14ac:dyDescent="0.35">
      <c r="A105" s="6">
        <f t="shared" si="1"/>
        <v>103</v>
      </c>
      <c r="B105" s="7" t="s">
        <v>59</v>
      </c>
      <c r="C105" s="6" t="s">
        <v>311</v>
      </c>
      <c r="D105" s="8">
        <v>180.26969481902063</v>
      </c>
      <c r="E105" s="9" t="s">
        <v>7</v>
      </c>
      <c r="F105" s="9">
        <v>0</v>
      </c>
      <c r="G105" s="10" t="s">
        <v>7</v>
      </c>
      <c r="H105" s="10">
        <v>0</v>
      </c>
      <c r="I105" s="11" t="s">
        <v>7</v>
      </c>
      <c r="J105" s="11">
        <v>0</v>
      </c>
      <c r="K105" s="16">
        <v>174.6</v>
      </c>
      <c r="L105" s="16">
        <v>180.26969481902063</v>
      </c>
    </row>
    <row r="106" spans="1:12" ht="15" thickBot="1" x14ac:dyDescent="0.35">
      <c r="A106" s="6">
        <f t="shared" si="1"/>
        <v>104</v>
      </c>
      <c r="B106" s="7" t="s">
        <v>485</v>
      </c>
      <c r="C106" s="6" t="s">
        <v>15</v>
      </c>
      <c r="D106" s="8">
        <v>162.37825265300194</v>
      </c>
      <c r="E106" s="9">
        <v>177.66</v>
      </c>
      <c r="F106" s="9">
        <v>162.37825265300194</v>
      </c>
      <c r="G106" s="10" t="s">
        <v>7</v>
      </c>
      <c r="H106" s="10">
        <v>0</v>
      </c>
      <c r="I106" s="11" t="s">
        <v>7</v>
      </c>
      <c r="J106" s="11">
        <v>0</v>
      </c>
      <c r="K106" s="16" t="s">
        <v>7</v>
      </c>
      <c r="L106" s="16">
        <v>0</v>
      </c>
    </row>
    <row r="107" spans="1:12" ht="15" thickBot="1" x14ac:dyDescent="0.35">
      <c r="A107" s="6">
        <f t="shared" si="1"/>
        <v>105</v>
      </c>
      <c r="B107" s="7" t="s">
        <v>243</v>
      </c>
      <c r="C107" s="6" t="s">
        <v>15</v>
      </c>
      <c r="D107" s="8">
        <v>147.08800186741374</v>
      </c>
      <c r="E107" s="9" t="s">
        <v>7</v>
      </c>
      <c r="F107" s="9">
        <v>0</v>
      </c>
      <c r="G107" s="10">
        <v>179.83599999999998</v>
      </c>
      <c r="H107" s="10">
        <v>147.08800186741374</v>
      </c>
      <c r="I107" s="11" t="s">
        <v>7</v>
      </c>
      <c r="J107" s="11">
        <v>0</v>
      </c>
      <c r="K107" s="16" t="s">
        <v>7</v>
      </c>
      <c r="L107" s="16">
        <v>0</v>
      </c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4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28A6-EBAA-444B-B6AB-21C28E36206F}">
  <sheetPr>
    <pageSetUpPr fitToPage="1"/>
  </sheetPr>
  <dimension ref="A1:N104"/>
  <sheetViews>
    <sheetView zoomScale="130" zoomScaleNormal="130" workbookViewId="0">
      <selection activeCell="B64" sqref="B64"/>
    </sheetView>
  </sheetViews>
  <sheetFormatPr defaultRowHeight="14.4" x14ac:dyDescent="0.3"/>
  <cols>
    <col min="1" max="1" width="5" bestFit="1" customWidth="1"/>
    <col min="2" max="2" width="20.77734375" bestFit="1" customWidth="1"/>
    <col min="4" max="4" width="14.21875" bestFit="1" customWidth="1"/>
    <col min="10" max="10" width="9.33203125" bestFit="1" customWidth="1"/>
  </cols>
  <sheetData>
    <row r="1" spans="1:14" ht="60" customHeight="1" thickBot="1" x14ac:dyDescent="0.35">
      <c r="A1" s="39" t="s">
        <v>499</v>
      </c>
      <c r="B1" s="40"/>
      <c r="C1" s="40"/>
      <c r="D1" s="40"/>
      <c r="E1" s="41" t="s">
        <v>227</v>
      </c>
      <c r="F1" s="53"/>
      <c r="G1" s="54" t="s">
        <v>228</v>
      </c>
      <c r="H1" s="55"/>
      <c r="I1" s="49" t="s">
        <v>229</v>
      </c>
      <c r="J1" s="50"/>
      <c r="K1" s="56" t="s">
        <v>64</v>
      </c>
      <c r="L1" s="57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5" t="s">
        <v>3</v>
      </c>
      <c r="L2" s="15" t="s">
        <v>4</v>
      </c>
    </row>
    <row r="3" spans="1:14" ht="15" thickBot="1" x14ac:dyDescent="0.35">
      <c r="A3" s="6">
        <v>1</v>
      </c>
      <c r="B3" s="7" t="s">
        <v>11</v>
      </c>
      <c r="C3" s="6" t="str">
        <f>_xlfn.XLOOKUP(B3,'2014'!$B$3:$B$82,'2014'!$C$3:$C$82,"-")</f>
        <v>NED</v>
      </c>
      <c r="D3" s="8">
        <f>SUM(F3,H3,J3,L3)-MIN(F3,H3,J3,L3)</f>
        <v>3000</v>
      </c>
      <c r="E3" s="9">
        <v>61.86</v>
      </c>
      <c r="F3" s="9">
        <v>1000</v>
      </c>
      <c r="G3" s="10">
        <v>108.13</v>
      </c>
      <c r="H3" s="10">
        <v>671</v>
      </c>
      <c r="I3" s="11">
        <v>60.46</v>
      </c>
      <c r="J3" s="11">
        <v>1000</v>
      </c>
      <c r="K3" s="16">
        <v>62.38</v>
      </c>
      <c r="L3" s="16">
        <v>1000</v>
      </c>
      <c r="N3" s="23"/>
    </row>
    <row r="4" spans="1:14" ht="15" thickBot="1" x14ac:dyDescent="0.35">
      <c r="A4" s="6">
        <v>2</v>
      </c>
      <c r="B4" s="7" t="s">
        <v>187</v>
      </c>
      <c r="C4" s="6" t="str">
        <f>_xlfn.XLOOKUP(B4,'2014'!$B$3:$B$82,'2014'!$C$3:$C$82,"-")</f>
        <v>ITA</v>
      </c>
      <c r="D4" s="8">
        <f t="shared" ref="D4:D67" si="0">SUM(F4,H4,J4,L4)-MIN(F4,H4,J4,L4)</f>
        <v>2969</v>
      </c>
      <c r="E4" s="9">
        <v>64.02</v>
      </c>
      <c r="F4" s="9">
        <v>984</v>
      </c>
      <c r="G4" s="10">
        <v>63.11</v>
      </c>
      <c r="H4" s="10">
        <v>1000</v>
      </c>
      <c r="I4" s="11">
        <v>62.52</v>
      </c>
      <c r="J4" s="11">
        <v>985</v>
      </c>
      <c r="K4" s="16" t="s">
        <v>7</v>
      </c>
      <c r="L4" s="16">
        <v>0</v>
      </c>
    </row>
    <row r="5" spans="1:14" ht="15" thickBot="1" x14ac:dyDescent="0.35">
      <c r="A5" s="6">
        <f>A4+1</f>
        <v>3</v>
      </c>
      <c r="B5" s="7" t="s">
        <v>27</v>
      </c>
      <c r="C5" s="6" t="str">
        <f>_xlfn.XLOOKUP(B5,'2014'!$B$3:$B$82,'2014'!$C$3:$C$82,"-")</f>
        <v>ITA</v>
      </c>
      <c r="D5" s="8">
        <f t="shared" si="0"/>
        <v>2928</v>
      </c>
      <c r="E5" s="9">
        <v>65.319999999999993</v>
      </c>
      <c r="F5" s="9">
        <v>975</v>
      </c>
      <c r="G5" s="10" t="s">
        <v>7</v>
      </c>
      <c r="H5" s="10">
        <v>0</v>
      </c>
      <c r="I5" s="11">
        <v>64.2</v>
      </c>
      <c r="J5" s="11">
        <v>973</v>
      </c>
      <c r="K5" s="16">
        <v>65.2</v>
      </c>
      <c r="L5" s="16">
        <v>980</v>
      </c>
    </row>
    <row r="6" spans="1:14" ht="15" thickBot="1" x14ac:dyDescent="0.35">
      <c r="A6" s="6">
        <f t="shared" ref="A6:A69" si="1">A5+1</f>
        <v>4</v>
      </c>
      <c r="B6" s="7" t="s">
        <v>216</v>
      </c>
      <c r="C6" s="6" t="str">
        <f>_xlfn.XLOOKUP(B6,'2014'!$B$3:$B$82,'2014'!$C$3:$C$82,"-")</f>
        <v>NED</v>
      </c>
      <c r="D6" s="8">
        <f t="shared" si="0"/>
        <v>2882</v>
      </c>
      <c r="E6" s="9">
        <v>67.150000000000006</v>
      </c>
      <c r="F6" s="9">
        <v>962</v>
      </c>
      <c r="G6" s="10">
        <v>67.38</v>
      </c>
      <c r="H6" s="10">
        <v>969</v>
      </c>
      <c r="I6" s="11">
        <v>67.349999999999994</v>
      </c>
      <c r="J6" s="11">
        <v>951</v>
      </c>
      <c r="K6" s="16">
        <v>69.94</v>
      </c>
      <c r="L6" s="16">
        <v>945</v>
      </c>
    </row>
    <row r="7" spans="1:14" ht="15" thickBot="1" x14ac:dyDescent="0.35">
      <c r="A7" s="6">
        <f t="shared" si="1"/>
        <v>5</v>
      </c>
      <c r="B7" s="7" t="s">
        <v>296</v>
      </c>
      <c r="C7" s="6" t="s">
        <v>9</v>
      </c>
      <c r="D7" s="8">
        <f t="shared" si="0"/>
        <v>2850</v>
      </c>
      <c r="E7" s="9">
        <v>68.08</v>
      </c>
      <c r="F7" s="9">
        <v>955</v>
      </c>
      <c r="G7" s="10">
        <v>72.709999999999994</v>
      </c>
      <c r="H7" s="10">
        <v>930</v>
      </c>
      <c r="I7" s="11">
        <v>123.38</v>
      </c>
      <c r="J7" s="11">
        <v>549</v>
      </c>
      <c r="K7" s="16">
        <v>67.2</v>
      </c>
      <c r="L7" s="16">
        <v>965</v>
      </c>
    </row>
    <row r="8" spans="1:14" ht="15" thickBot="1" x14ac:dyDescent="0.35">
      <c r="A8" s="6">
        <f t="shared" si="1"/>
        <v>6</v>
      </c>
      <c r="B8" s="7" t="s">
        <v>23</v>
      </c>
      <c r="C8" s="6" t="str">
        <f>_xlfn.XLOOKUP(B8,'2014'!$B$3:$B$82,'2014'!$C$3:$C$82,"-")</f>
        <v>NED</v>
      </c>
      <c r="D8" s="8">
        <f t="shared" si="0"/>
        <v>2834</v>
      </c>
      <c r="E8" s="9">
        <v>68.58</v>
      </c>
      <c r="F8" s="9">
        <v>951</v>
      </c>
      <c r="G8" s="10">
        <v>72.849999999999994</v>
      </c>
      <c r="H8" s="10">
        <v>929</v>
      </c>
      <c r="I8" s="11">
        <v>70.150000000000006</v>
      </c>
      <c r="J8" s="11">
        <v>931</v>
      </c>
      <c r="K8" s="16">
        <v>68.94</v>
      </c>
      <c r="L8" s="16">
        <v>952</v>
      </c>
    </row>
    <row r="9" spans="1:14" ht="15" thickBot="1" x14ac:dyDescent="0.35">
      <c r="A9" s="6">
        <f t="shared" si="1"/>
        <v>7</v>
      </c>
      <c r="B9" s="7" t="s">
        <v>89</v>
      </c>
      <c r="C9" s="6" t="str">
        <f>_xlfn.XLOOKUP(B9,'2014'!$B$3:$B$82,'2014'!$C$3:$C$82,"-")</f>
        <v>ITA</v>
      </c>
      <c r="D9" s="8">
        <f t="shared" si="0"/>
        <v>2834</v>
      </c>
      <c r="E9" s="9">
        <v>68.2</v>
      </c>
      <c r="F9" s="9">
        <v>954</v>
      </c>
      <c r="G9" s="10" t="s">
        <v>7</v>
      </c>
      <c r="H9" s="10">
        <v>0</v>
      </c>
      <c r="I9" s="11">
        <v>69.09</v>
      </c>
      <c r="J9" s="11">
        <v>938</v>
      </c>
      <c r="K9" s="16">
        <v>70.400000000000006</v>
      </c>
      <c r="L9" s="16">
        <v>942</v>
      </c>
    </row>
    <row r="10" spans="1:14" ht="15" thickBot="1" x14ac:dyDescent="0.35">
      <c r="A10" s="6">
        <f t="shared" si="1"/>
        <v>8</v>
      </c>
      <c r="B10" s="7" t="s">
        <v>206</v>
      </c>
      <c r="C10" s="6" t="str">
        <f>_xlfn.XLOOKUP(B10,'2014'!$B$3:$B$82,'2014'!$C$3:$C$82,"-")</f>
        <v>NED</v>
      </c>
      <c r="D10" s="8">
        <f t="shared" si="0"/>
        <v>2834</v>
      </c>
      <c r="E10" s="9">
        <v>72.7</v>
      </c>
      <c r="F10" s="9">
        <v>922</v>
      </c>
      <c r="G10" s="10">
        <v>69.459999999999994</v>
      </c>
      <c r="H10" s="10">
        <v>954</v>
      </c>
      <c r="I10" s="11">
        <v>174</v>
      </c>
      <c r="J10" s="11">
        <v>186</v>
      </c>
      <c r="K10" s="16">
        <v>68.16</v>
      </c>
      <c r="L10" s="16">
        <v>958</v>
      </c>
    </row>
    <row r="11" spans="1:14" ht="15" thickBot="1" x14ac:dyDescent="0.35">
      <c r="A11" s="6">
        <f t="shared" si="1"/>
        <v>9</v>
      </c>
      <c r="B11" s="7" t="s">
        <v>235</v>
      </c>
      <c r="C11" s="6" t="s">
        <v>28</v>
      </c>
      <c r="D11" s="8">
        <f t="shared" si="0"/>
        <v>2762</v>
      </c>
      <c r="E11" s="9">
        <v>67.08</v>
      </c>
      <c r="F11" s="9">
        <v>962</v>
      </c>
      <c r="G11" s="10" t="s">
        <v>7</v>
      </c>
      <c r="H11" s="10">
        <v>0</v>
      </c>
      <c r="I11" s="11">
        <v>80.510000000000005</v>
      </c>
      <c r="J11" s="11">
        <v>856</v>
      </c>
      <c r="K11" s="16">
        <v>70.12</v>
      </c>
      <c r="L11" s="16">
        <v>944</v>
      </c>
    </row>
    <row r="12" spans="1:14" ht="15" thickBot="1" x14ac:dyDescent="0.35">
      <c r="A12" s="6">
        <f t="shared" si="1"/>
        <v>10</v>
      </c>
      <c r="B12" s="7" t="s">
        <v>236</v>
      </c>
      <c r="C12" s="6" t="s">
        <v>12</v>
      </c>
      <c r="D12" s="8">
        <f t="shared" si="0"/>
        <v>2694</v>
      </c>
      <c r="E12" s="9">
        <v>72.94</v>
      </c>
      <c r="F12" s="9">
        <v>920</v>
      </c>
      <c r="G12" s="10">
        <v>79.39</v>
      </c>
      <c r="H12" s="10">
        <v>881</v>
      </c>
      <c r="I12" s="11">
        <v>75.45</v>
      </c>
      <c r="J12" s="11">
        <v>893</v>
      </c>
      <c r="K12" s="16" t="s">
        <v>7</v>
      </c>
      <c r="L12" s="16">
        <v>0</v>
      </c>
    </row>
    <row r="13" spans="1:14" ht="15" thickBot="1" x14ac:dyDescent="0.35">
      <c r="A13" s="6">
        <f t="shared" si="1"/>
        <v>11</v>
      </c>
      <c r="B13" s="7" t="s">
        <v>35</v>
      </c>
      <c r="C13" s="6" t="str">
        <f>_xlfn.XLOOKUP(B13,'2014'!$B$3:$B$82,'2014'!$C$3:$C$82,"-")</f>
        <v>NED</v>
      </c>
      <c r="D13" s="8">
        <f t="shared" si="0"/>
        <v>2520</v>
      </c>
      <c r="E13" s="9">
        <v>67.209999999999994</v>
      </c>
      <c r="F13" s="9">
        <v>961</v>
      </c>
      <c r="G13" s="10">
        <v>67.73</v>
      </c>
      <c r="H13" s="10">
        <v>966</v>
      </c>
      <c r="I13" s="11">
        <v>119.03</v>
      </c>
      <c r="J13" s="11">
        <v>580</v>
      </c>
      <c r="K13" s="16">
        <v>118.38</v>
      </c>
      <c r="L13" s="16">
        <v>593</v>
      </c>
    </row>
    <row r="14" spans="1:14" ht="15" thickBot="1" x14ac:dyDescent="0.35">
      <c r="A14" s="6">
        <f t="shared" si="1"/>
        <v>12</v>
      </c>
      <c r="B14" s="7" t="s">
        <v>237</v>
      </c>
      <c r="C14" s="6" t="s">
        <v>9</v>
      </c>
      <c r="D14" s="8">
        <f t="shared" si="0"/>
        <v>2482</v>
      </c>
      <c r="E14" s="9">
        <v>79.3</v>
      </c>
      <c r="F14" s="9">
        <v>874</v>
      </c>
      <c r="G14" s="10">
        <v>77.209999999999994</v>
      </c>
      <c r="H14" s="10">
        <v>897</v>
      </c>
      <c r="I14" s="11" t="s">
        <v>7</v>
      </c>
      <c r="J14" s="11">
        <v>0</v>
      </c>
      <c r="K14" s="16">
        <v>102.1</v>
      </c>
      <c r="L14" s="16">
        <v>711</v>
      </c>
    </row>
    <row r="15" spans="1:14" ht="15" thickBot="1" x14ac:dyDescent="0.35">
      <c r="A15" s="6">
        <f t="shared" si="1"/>
        <v>13</v>
      </c>
      <c r="B15" s="7" t="s">
        <v>238</v>
      </c>
      <c r="C15" s="6" t="s">
        <v>17</v>
      </c>
      <c r="D15" s="8">
        <f t="shared" si="0"/>
        <v>2442</v>
      </c>
      <c r="E15" s="9">
        <v>74.41</v>
      </c>
      <c r="F15" s="9">
        <v>909</v>
      </c>
      <c r="G15" s="10" t="s">
        <v>7</v>
      </c>
      <c r="H15" s="10">
        <v>0</v>
      </c>
      <c r="I15" s="11">
        <v>68.33</v>
      </c>
      <c r="J15" s="11">
        <v>944</v>
      </c>
      <c r="K15" s="16">
        <v>118.96</v>
      </c>
      <c r="L15" s="16">
        <v>589</v>
      </c>
    </row>
    <row r="16" spans="1:14" ht="15" thickBot="1" x14ac:dyDescent="0.35">
      <c r="A16" s="6">
        <f t="shared" si="1"/>
        <v>14</v>
      </c>
      <c r="B16" s="7" t="s">
        <v>239</v>
      </c>
      <c r="C16" s="6" t="s">
        <v>17</v>
      </c>
      <c r="D16" s="8">
        <f t="shared" si="0"/>
        <v>2436</v>
      </c>
      <c r="E16" s="9" t="s">
        <v>7</v>
      </c>
      <c r="F16" s="9">
        <v>0</v>
      </c>
      <c r="G16" s="10">
        <v>72.64</v>
      </c>
      <c r="H16" s="10">
        <v>930</v>
      </c>
      <c r="I16" s="11">
        <v>120.38</v>
      </c>
      <c r="J16" s="11">
        <v>571</v>
      </c>
      <c r="K16" s="16">
        <v>71.34</v>
      </c>
      <c r="L16" s="16">
        <v>935</v>
      </c>
    </row>
    <row r="17" spans="1:12" ht="15" thickBot="1" x14ac:dyDescent="0.35">
      <c r="A17" s="6">
        <f t="shared" si="1"/>
        <v>15</v>
      </c>
      <c r="B17" s="7" t="s">
        <v>10</v>
      </c>
      <c r="C17" s="6" t="str">
        <f>_xlfn.XLOOKUP(B17,'2014'!$B$3:$B$82,'2014'!$C$3:$C$82,"-")</f>
        <v>CZE</v>
      </c>
      <c r="D17" s="8">
        <f t="shared" si="0"/>
        <v>2282</v>
      </c>
      <c r="E17" s="9">
        <v>72.41</v>
      </c>
      <c r="F17" s="9">
        <v>924</v>
      </c>
      <c r="G17" s="10">
        <v>67.87</v>
      </c>
      <c r="H17" s="10">
        <v>965</v>
      </c>
      <c r="I17" s="11" t="s">
        <v>7</v>
      </c>
      <c r="J17" s="11">
        <v>0</v>
      </c>
      <c r="K17" s="16">
        <v>145.91999999999999</v>
      </c>
      <c r="L17" s="16">
        <v>393</v>
      </c>
    </row>
    <row r="18" spans="1:12" ht="15" thickBot="1" x14ac:dyDescent="0.35">
      <c r="A18" s="6">
        <f t="shared" si="1"/>
        <v>16</v>
      </c>
      <c r="B18" s="7" t="s">
        <v>240</v>
      </c>
      <c r="C18" s="6" t="s">
        <v>15</v>
      </c>
      <c r="D18" s="8">
        <f t="shared" si="0"/>
        <v>2263</v>
      </c>
      <c r="E18" s="9">
        <v>103.86</v>
      </c>
      <c r="F18" s="9">
        <v>696</v>
      </c>
      <c r="G18" s="10">
        <v>112.94</v>
      </c>
      <c r="H18" s="10">
        <v>636</v>
      </c>
      <c r="I18" s="11" t="s">
        <v>7</v>
      </c>
      <c r="J18" s="11">
        <v>0</v>
      </c>
      <c r="K18" s="16">
        <v>71.94</v>
      </c>
      <c r="L18" s="16">
        <v>931</v>
      </c>
    </row>
    <row r="19" spans="1:12" ht="15" thickBot="1" x14ac:dyDescent="0.35">
      <c r="A19" s="6">
        <f t="shared" si="1"/>
        <v>17</v>
      </c>
      <c r="B19" s="7" t="s">
        <v>42</v>
      </c>
      <c r="C19" s="6" t="str">
        <f>_xlfn.XLOOKUP(B19,'2014'!$B$3:$B$82,'2014'!$C$3:$C$82,"-")</f>
        <v>GER</v>
      </c>
      <c r="D19" s="8">
        <f t="shared" si="0"/>
        <v>2228</v>
      </c>
      <c r="E19" s="9" t="s">
        <v>7</v>
      </c>
      <c r="F19" s="9">
        <v>0</v>
      </c>
      <c r="G19" s="10">
        <v>73.61</v>
      </c>
      <c r="H19" s="10">
        <v>923</v>
      </c>
      <c r="I19" s="11">
        <v>146.9</v>
      </c>
      <c r="J19" s="11">
        <v>381</v>
      </c>
      <c r="K19" s="16">
        <v>72.819999999999993</v>
      </c>
      <c r="L19" s="16">
        <v>924</v>
      </c>
    </row>
    <row r="20" spans="1:12" ht="15" thickBot="1" x14ac:dyDescent="0.35">
      <c r="A20" s="6">
        <f t="shared" si="1"/>
        <v>18</v>
      </c>
      <c r="B20" s="7" t="s">
        <v>241</v>
      </c>
      <c r="C20" s="6" t="s">
        <v>28</v>
      </c>
      <c r="D20" s="8">
        <f t="shared" si="0"/>
        <v>2222</v>
      </c>
      <c r="E20" s="9">
        <v>98.76</v>
      </c>
      <c r="F20" s="9">
        <v>733</v>
      </c>
      <c r="G20" s="10" t="s">
        <v>7</v>
      </c>
      <c r="H20" s="10">
        <v>0</v>
      </c>
      <c r="I20" s="11">
        <v>68.92</v>
      </c>
      <c r="J20" s="11">
        <v>939</v>
      </c>
      <c r="K20" s="16">
        <v>124.34</v>
      </c>
      <c r="L20" s="16">
        <v>550</v>
      </c>
    </row>
    <row r="21" spans="1:12" ht="15" thickBot="1" x14ac:dyDescent="0.35">
      <c r="A21" s="6">
        <f t="shared" si="1"/>
        <v>19</v>
      </c>
      <c r="B21" s="7" t="s">
        <v>298</v>
      </c>
      <c r="C21" s="6" t="s">
        <v>9</v>
      </c>
      <c r="D21" s="8">
        <f t="shared" si="0"/>
        <v>2203</v>
      </c>
      <c r="E21" s="9">
        <v>72.040000000000006</v>
      </c>
      <c r="F21" s="9">
        <v>926</v>
      </c>
      <c r="G21" s="10">
        <v>156.07</v>
      </c>
      <c r="H21" s="10">
        <v>321</v>
      </c>
      <c r="I21" s="11">
        <v>121.42</v>
      </c>
      <c r="J21" s="11">
        <v>563</v>
      </c>
      <c r="K21" s="16">
        <v>101.72</v>
      </c>
      <c r="L21" s="16">
        <v>714</v>
      </c>
    </row>
    <row r="22" spans="1:12" ht="15" thickBot="1" x14ac:dyDescent="0.35">
      <c r="A22" s="6">
        <f t="shared" si="1"/>
        <v>20</v>
      </c>
      <c r="B22" s="7" t="s">
        <v>242</v>
      </c>
      <c r="C22" s="6" t="s">
        <v>12</v>
      </c>
      <c r="D22" s="8">
        <f t="shared" si="0"/>
        <v>2139</v>
      </c>
      <c r="E22" s="9">
        <v>98.08</v>
      </c>
      <c r="F22" s="9">
        <v>738</v>
      </c>
      <c r="G22" s="10">
        <v>111.51</v>
      </c>
      <c r="H22" s="10">
        <v>646</v>
      </c>
      <c r="I22" s="11">
        <v>147.53</v>
      </c>
      <c r="J22" s="11">
        <v>376</v>
      </c>
      <c r="K22" s="16">
        <v>96.06</v>
      </c>
      <c r="L22" s="16">
        <v>755</v>
      </c>
    </row>
    <row r="23" spans="1:12" ht="15" thickBot="1" x14ac:dyDescent="0.35">
      <c r="A23" s="6">
        <f t="shared" si="1"/>
        <v>21</v>
      </c>
      <c r="B23" s="7" t="s">
        <v>243</v>
      </c>
      <c r="C23" s="6" t="s">
        <v>28</v>
      </c>
      <c r="D23" s="8">
        <f t="shared" si="0"/>
        <v>2036</v>
      </c>
      <c r="E23" s="9">
        <v>113.98</v>
      </c>
      <c r="F23" s="9">
        <v>623</v>
      </c>
      <c r="G23" s="10">
        <v>95.44</v>
      </c>
      <c r="H23" s="10">
        <v>764</v>
      </c>
      <c r="I23" s="11" t="s">
        <v>7</v>
      </c>
      <c r="J23" s="11">
        <v>0</v>
      </c>
      <c r="K23" s="16">
        <v>110.64</v>
      </c>
      <c r="L23" s="16">
        <v>649</v>
      </c>
    </row>
    <row r="24" spans="1:12" ht="15" thickBot="1" x14ac:dyDescent="0.35">
      <c r="A24" s="6">
        <f t="shared" si="1"/>
        <v>22</v>
      </c>
      <c r="B24" s="7" t="s">
        <v>208</v>
      </c>
      <c r="C24" s="6" t="str">
        <f>_xlfn.XLOOKUP(B24,'2014'!$B$3:$B$82,'2014'!$C$3:$C$82,"-")</f>
        <v>CZE</v>
      </c>
      <c r="D24" s="8">
        <f t="shared" si="0"/>
        <v>1960</v>
      </c>
      <c r="E24" s="9">
        <v>65.569999999999993</v>
      </c>
      <c r="F24" s="9">
        <v>973</v>
      </c>
      <c r="G24" s="10">
        <v>64.89</v>
      </c>
      <c r="H24" s="10">
        <v>987</v>
      </c>
      <c r="I24" s="11" t="s">
        <v>7</v>
      </c>
      <c r="J24" s="11">
        <v>0</v>
      </c>
      <c r="K24" s="16" t="s">
        <v>7</v>
      </c>
      <c r="L24" s="16">
        <v>0</v>
      </c>
    </row>
    <row r="25" spans="1:12" ht="15" thickBot="1" x14ac:dyDescent="0.35">
      <c r="A25" s="6">
        <f t="shared" si="1"/>
        <v>23</v>
      </c>
      <c r="B25" s="7" t="s">
        <v>244</v>
      </c>
      <c r="C25" s="6" t="s">
        <v>26</v>
      </c>
      <c r="D25" s="8">
        <f t="shared" si="0"/>
        <v>1935</v>
      </c>
      <c r="E25" s="9">
        <v>66.709999999999994</v>
      </c>
      <c r="F25" s="9">
        <v>965</v>
      </c>
      <c r="G25" s="10" t="s">
        <v>7</v>
      </c>
      <c r="H25" s="10">
        <v>0</v>
      </c>
      <c r="I25" s="11" t="s">
        <v>7</v>
      </c>
      <c r="J25" s="11">
        <v>0</v>
      </c>
      <c r="K25" s="16">
        <v>66.5</v>
      </c>
      <c r="L25" s="16">
        <v>970</v>
      </c>
    </row>
    <row r="26" spans="1:12" ht="15" thickBot="1" x14ac:dyDescent="0.35">
      <c r="A26" s="6">
        <f t="shared" si="1"/>
        <v>24</v>
      </c>
      <c r="B26" s="7" t="s">
        <v>245</v>
      </c>
      <c r="C26" s="6" t="s">
        <v>26</v>
      </c>
      <c r="D26" s="8">
        <f t="shared" si="0"/>
        <v>1910</v>
      </c>
      <c r="E26" s="9">
        <v>68.16</v>
      </c>
      <c r="F26" s="9">
        <v>954</v>
      </c>
      <c r="G26" s="10" t="s">
        <v>7</v>
      </c>
      <c r="H26" s="10">
        <v>0</v>
      </c>
      <c r="I26" s="11" t="s">
        <v>7</v>
      </c>
      <c r="J26" s="11">
        <v>0</v>
      </c>
      <c r="K26" s="16">
        <v>68.459999999999994</v>
      </c>
      <c r="L26" s="16">
        <v>956</v>
      </c>
    </row>
    <row r="27" spans="1:12" ht="15" thickBot="1" x14ac:dyDescent="0.35">
      <c r="A27" s="6">
        <f t="shared" si="1"/>
        <v>25</v>
      </c>
      <c r="B27" s="7" t="s">
        <v>84</v>
      </c>
      <c r="C27" s="6" t="str">
        <f>_xlfn.XLOOKUP(B27,'2014'!$B$3:$B$82,'2014'!$C$3:$C$82,"-")</f>
        <v>SWE</v>
      </c>
      <c r="D27" s="8">
        <f t="shared" si="0"/>
        <v>1910</v>
      </c>
      <c r="E27" s="9" t="s">
        <v>7</v>
      </c>
      <c r="F27" s="9">
        <v>0</v>
      </c>
      <c r="G27" s="10">
        <v>68.78</v>
      </c>
      <c r="H27" s="10">
        <v>959</v>
      </c>
      <c r="I27" s="11" t="s">
        <v>7</v>
      </c>
      <c r="J27" s="11">
        <v>0</v>
      </c>
      <c r="K27" s="16">
        <v>69.08</v>
      </c>
      <c r="L27" s="16">
        <v>951</v>
      </c>
    </row>
    <row r="28" spans="1:12" ht="15" thickBot="1" x14ac:dyDescent="0.35">
      <c r="A28" s="6">
        <f t="shared" si="1"/>
        <v>26</v>
      </c>
      <c r="B28" s="7" t="s">
        <v>8</v>
      </c>
      <c r="C28" s="6" t="s">
        <v>9</v>
      </c>
      <c r="D28" s="8">
        <f t="shared" si="0"/>
        <v>1898</v>
      </c>
      <c r="E28" s="9" t="s">
        <v>7</v>
      </c>
      <c r="F28" s="9">
        <v>0</v>
      </c>
      <c r="G28" s="10">
        <v>70</v>
      </c>
      <c r="H28" s="10">
        <v>950</v>
      </c>
      <c r="I28" s="11" t="s">
        <v>7</v>
      </c>
      <c r="J28" s="11">
        <v>0</v>
      </c>
      <c r="K28" s="16">
        <v>69.56</v>
      </c>
      <c r="L28" s="16">
        <v>948</v>
      </c>
    </row>
    <row r="29" spans="1:12" ht="15" thickBot="1" x14ac:dyDescent="0.35">
      <c r="A29" s="6">
        <f t="shared" si="1"/>
        <v>27</v>
      </c>
      <c r="B29" s="7" t="s">
        <v>300</v>
      </c>
      <c r="C29" s="6" t="s">
        <v>15</v>
      </c>
      <c r="D29" s="8">
        <f t="shared" si="0"/>
        <v>1892</v>
      </c>
      <c r="E29" s="9" t="s">
        <v>7</v>
      </c>
      <c r="F29" s="9">
        <v>0</v>
      </c>
      <c r="G29" s="10">
        <v>69.66</v>
      </c>
      <c r="H29" s="10">
        <v>952</v>
      </c>
      <c r="I29" s="11" t="s">
        <v>7</v>
      </c>
      <c r="J29" s="11">
        <v>0</v>
      </c>
      <c r="K29" s="16">
        <v>70.599999999999994</v>
      </c>
      <c r="L29" s="16">
        <v>940</v>
      </c>
    </row>
    <row r="30" spans="1:12" ht="15" thickBot="1" x14ac:dyDescent="0.35">
      <c r="A30" s="6">
        <f t="shared" si="1"/>
        <v>28</v>
      </c>
      <c r="B30" s="7" t="s">
        <v>246</v>
      </c>
      <c r="C30" s="6" t="s">
        <v>28</v>
      </c>
      <c r="D30" s="8">
        <f t="shared" si="0"/>
        <v>1859</v>
      </c>
      <c r="E30" s="9">
        <v>73.650000000000006</v>
      </c>
      <c r="F30" s="9">
        <v>915</v>
      </c>
      <c r="G30" s="10" t="s">
        <v>7</v>
      </c>
      <c r="H30" s="10">
        <v>0</v>
      </c>
      <c r="I30" s="11" t="s">
        <v>7</v>
      </c>
      <c r="J30" s="11">
        <v>0</v>
      </c>
      <c r="K30" s="16">
        <v>70.06</v>
      </c>
      <c r="L30" s="16">
        <v>944</v>
      </c>
    </row>
    <row r="31" spans="1:12" ht="15" thickBot="1" x14ac:dyDescent="0.35">
      <c r="A31" s="6">
        <f t="shared" si="1"/>
        <v>29</v>
      </c>
      <c r="B31" s="7" t="s">
        <v>118</v>
      </c>
      <c r="C31" s="6" t="str">
        <f>_xlfn.XLOOKUP(B31,'2014'!$B$3:$B$82,'2014'!$C$3:$C$82,"-")</f>
        <v>SWE</v>
      </c>
      <c r="D31" s="8">
        <f t="shared" si="0"/>
        <v>1852</v>
      </c>
      <c r="E31" s="9" t="s">
        <v>7</v>
      </c>
      <c r="F31" s="9">
        <v>0</v>
      </c>
      <c r="G31" s="10">
        <v>73.44</v>
      </c>
      <c r="H31" s="10">
        <v>925</v>
      </c>
      <c r="I31" s="11" t="s">
        <v>7</v>
      </c>
      <c r="J31" s="11">
        <v>0</v>
      </c>
      <c r="K31" s="16">
        <v>72.459999999999994</v>
      </c>
      <c r="L31" s="16">
        <v>927</v>
      </c>
    </row>
    <row r="32" spans="1:12" ht="15" thickBot="1" x14ac:dyDescent="0.35">
      <c r="A32" s="6">
        <f t="shared" si="1"/>
        <v>30</v>
      </c>
      <c r="B32" s="7" t="s">
        <v>72</v>
      </c>
      <c r="C32" s="6" t="s">
        <v>15</v>
      </c>
      <c r="D32" s="8">
        <f t="shared" si="0"/>
        <v>1830</v>
      </c>
      <c r="E32" s="9" t="s">
        <v>7</v>
      </c>
      <c r="F32" s="9">
        <v>0</v>
      </c>
      <c r="G32" s="10">
        <v>74.88</v>
      </c>
      <c r="H32" s="10">
        <v>914</v>
      </c>
      <c r="I32" s="11" t="s">
        <v>7</v>
      </c>
      <c r="J32" s="11">
        <v>0</v>
      </c>
      <c r="K32" s="16">
        <v>73.94</v>
      </c>
      <c r="L32" s="16">
        <v>916</v>
      </c>
    </row>
    <row r="33" spans="1:12" ht="15" thickBot="1" x14ac:dyDescent="0.35">
      <c r="A33" s="6">
        <f t="shared" si="1"/>
        <v>31</v>
      </c>
      <c r="B33" s="7" t="s">
        <v>247</v>
      </c>
      <c r="C33" s="6" t="s">
        <v>9</v>
      </c>
      <c r="D33" s="8">
        <f t="shared" si="0"/>
        <v>1822</v>
      </c>
      <c r="E33" s="9" t="s">
        <v>7</v>
      </c>
      <c r="F33" s="9">
        <v>0</v>
      </c>
      <c r="G33" s="10" t="s">
        <v>7</v>
      </c>
      <c r="H33" s="10">
        <v>0</v>
      </c>
      <c r="I33" s="11">
        <v>71.989999999999995</v>
      </c>
      <c r="J33" s="11">
        <v>917</v>
      </c>
      <c r="K33" s="16">
        <v>75.48</v>
      </c>
      <c r="L33" s="16">
        <v>905</v>
      </c>
    </row>
    <row r="34" spans="1:12" ht="15" thickBot="1" x14ac:dyDescent="0.35">
      <c r="A34" s="6">
        <f t="shared" si="1"/>
        <v>32</v>
      </c>
      <c r="B34" s="7" t="s">
        <v>189</v>
      </c>
      <c r="C34" s="6" t="str">
        <f>_xlfn.XLOOKUP(B34,'2014'!$B$3:$B$82,'2014'!$C$3:$C$82,"-")</f>
        <v>NED</v>
      </c>
      <c r="D34" s="8">
        <f t="shared" si="0"/>
        <v>1766</v>
      </c>
      <c r="E34" s="9">
        <v>129.41999999999999</v>
      </c>
      <c r="F34" s="9">
        <v>511</v>
      </c>
      <c r="G34" s="10">
        <v>123.95</v>
      </c>
      <c r="H34" s="10">
        <v>556</v>
      </c>
      <c r="I34" s="11">
        <v>102.46</v>
      </c>
      <c r="J34" s="11">
        <v>699</v>
      </c>
      <c r="K34" s="16" t="s">
        <v>7</v>
      </c>
      <c r="L34" s="16">
        <v>0</v>
      </c>
    </row>
    <row r="35" spans="1:12" ht="15" thickBot="1" x14ac:dyDescent="0.35">
      <c r="A35" s="6">
        <f t="shared" si="1"/>
        <v>33</v>
      </c>
      <c r="B35" s="7" t="s">
        <v>248</v>
      </c>
      <c r="C35" s="6" t="s">
        <v>26</v>
      </c>
      <c r="D35" s="8">
        <f t="shared" si="0"/>
        <v>1745</v>
      </c>
      <c r="E35" s="9">
        <v>67.22</v>
      </c>
      <c r="F35" s="9">
        <v>961</v>
      </c>
      <c r="G35" s="10" t="s">
        <v>7</v>
      </c>
      <c r="H35" s="10">
        <v>0</v>
      </c>
      <c r="I35" s="11">
        <v>90.58</v>
      </c>
      <c r="J35" s="11">
        <v>784</v>
      </c>
      <c r="K35" s="16" t="s">
        <v>7</v>
      </c>
      <c r="L35" s="16">
        <v>0</v>
      </c>
    </row>
    <row r="36" spans="1:12" ht="15" thickBot="1" x14ac:dyDescent="0.35">
      <c r="A36" s="6">
        <f t="shared" si="1"/>
        <v>34</v>
      </c>
      <c r="B36" s="7" t="s">
        <v>249</v>
      </c>
      <c r="C36" s="6" t="s">
        <v>56</v>
      </c>
      <c r="D36" s="8">
        <f t="shared" si="0"/>
        <v>1691</v>
      </c>
      <c r="E36" s="9" t="s">
        <v>7</v>
      </c>
      <c r="F36" s="9">
        <v>0</v>
      </c>
      <c r="G36" s="10" t="s">
        <v>7</v>
      </c>
      <c r="H36" s="10">
        <v>0</v>
      </c>
      <c r="I36" s="11">
        <v>68.59</v>
      </c>
      <c r="J36" s="11">
        <v>942</v>
      </c>
      <c r="K36" s="16">
        <v>96.9</v>
      </c>
      <c r="L36" s="16">
        <v>749</v>
      </c>
    </row>
    <row r="37" spans="1:12" ht="15" thickBot="1" x14ac:dyDescent="0.35">
      <c r="A37" s="6">
        <f t="shared" si="1"/>
        <v>35</v>
      </c>
      <c r="B37" s="7" t="s">
        <v>250</v>
      </c>
      <c r="C37" s="6" t="s">
        <v>17</v>
      </c>
      <c r="D37" s="8">
        <f t="shared" si="0"/>
        <v>1686</v>
      </c>
      <c r="E37" s="9" t="s">
        <v>7</v>
      </c>
      <c r="F37" s="9">
        <v>0</v>
      </c>
      <c r="G37" s="10" t="s">
        <v>7</v>
      </c>
      <c r="H37" s="10">
        <v>0</v>
      </c>
      <c r="I37" s="11">
        <v>96.08</v>
      </c>
      <c r="J37" s="11">
        <v>745</v>
      </c>
      <c r="K37" s="16">
        <v>70.459999999999994</v>
      </c>
      <c r="L37" s="16">
        <v>941</v>
      </c>
    </row>
    <row r="38" spans="1:12" ht="15" thickBot="1" x14ac:dyDescent="0.35">
      <c r="A38" s="6">
        <f t="shared" si="1"/>
        <v>36</v>
      </c>
      <c r="B38" s="7" t="s">
        <v>251</v>
      </c>
      <c r="C38" s="6" t="s">
        <v>17</v>
      </c>
      <c r="D38" s="8">
        <f t="shared" si="0"/>
        <v>1662</v>
      </c>
      <c r="E38" s="9" t="s">
        <v>7</v>
      </c>
      <c r="F38" s="9">
        <v>0</v>
      </c>
      <c r="G38" s="10">
        <v>72.77</v>
      </c>
      <c r="H38" s="10">
        <v>929</v>
      </c>
      <c r="I38" s="11" t="s">
        <v>7</v>
      </c>
      <c r="J38" s="11">
        <v>0</v>
      </c>
      <c r="K38" s="16">
        <v>99.18</v>
      </c>
      <c r="L38" s="16">
        <v>733</v>
      </c>
    </row>
    <row r="39" spans="1:12" ht="15" thickBot="1" x14ac:dyDescent="0.35">
      <c r="A39" s="6">
        <f t="shared" si="1"/>
        <v>37</v>
      </c>
      <c r="B39" s="7" t="s">
        <v>301</v>
      </c>
      <c r="C39" s="6" t="s">
        <v>9</v>
      </c>
      <c r="D39" s="8">
        <f t="shared" si="0"/>
        <v>1590</v>
      </c>
      <c r="E39" s="9">
        <v>68.709999999999994</v>
      </c>
      <c r="F39" s="9">
        <v>950</v>
      </c>
      <c r="G39" s="10">
        <v>112.39</v>
      </c>
      <c r="H39" s="10">
        <v>640</v>
      </c>
      <c r="I39" s="11" t="s">
        <v>7</v>
      </c>
      <c r="J39" s="11">
        <v>0</v>
      </c>
      <c r="K39" s="16" t="s">
        <v>7</v>
      </c>
      <c r="L39" s="16">
        <v>0</v>
      </c>
    </row>
    <row r="40" spans="1:12" ht="15" thickBot="1" x14ac:dyDescent="0.35">
      <c r="A40" s="6">
        <f t="shared" si="1"/>
        <v>38</v>
      </c>
      <c r="B40" s="7" t="s">
        <v>231</v>
      </c>
      <c r="C40" s="6" t="s">
        <v>28</v>
      </c>
      <c r="D40" s="8">
        <f t="shared" si="0"/>
        <v>1566</v>
      </c>
      <c r="E40" s="9">
        <v>78.239999999999995</v>
      </c>
      <c r="F40" s="9">
        <v>881</v>
      </c>
      <c r="G40" s="10" t="s">
        <v>7</v>
      </c>
      <c r="H40" s="10">
        <v>0</v>
      </c>
      <c r="I40" s="11" t="s">
        <v>7</v>
      </c>
      <c r="J40" s="11">
        <v>0</v>
      </c>
      <c r="K40" s="16">
        <v>105.74</v>
      </c>
      <c r="L40" s="16">
        <v>685</v>
      </c>
    </row>
    <row r="41" spans="1:12" ht="15" thickBot="1" x14ac:dyDescent="0.35">
      <c r="A41" s="6">
        <f t="shared" si="1"/>
        <v>39</v>
      </c>
      <c r="B41" s="7" t="s">
        <v>253</v>
      </c>
      <c r="C41" s="6" t="s">
        <v>26</v>
      </c>
      <c r="D41" s="8">
        <f t="shared" si="0"/>
        <v>1544</v>
      </c>
      <c r="E41" s="9">
        <v>65.599999999999994</v>
      </c>
      <c r="F41" s="9">
        <v>973</v>
      </c>
      <c r="G41" s="10" t="s">
        <v>7</v>
      </c>
      <c r="H41" s="10">
        <v>0</v>
      </c>
      <c r="I41" s="11" t="s">
        <v>7</v>
      </c>
      <c r="J41" s="11">
        <v>0</v>
      </c>
      <c r="K41" s="16">
        <v>121.44</v>
      </c>
      <c r="L41" s="16">
        <v>571</v>
      </c>
    </row>
    <row r="42" spans="1:12" ht="15" thickBot="1" x14ac:dyDescent="0.35">
      <c r="A42" s="6">
        <f t="shared" si="1"/>
        <v>40</v>
      </c>
      <c r="B42" s="7" t="s">
        <v>94</v>
      </c>
      <c r="C42" s="6" t="str">
        <f>_xlfn.XLOOKUP(B42,'2014'!$B$3:$B$82,'2014'!$C$3:$C$82,"-")</f>
        <v>GBR</v>
      </c>
      <c r="D42" s="8">
        <f t="shared" si="0"/>
        <v>1507</v>
      </c>
      <c r="E42" s="9" t="s">
        <v>7</v>
      </c>
      <c r="F42" s="9">
        <v>0</v>
      </c>
      <c r="G42" s="10" t="s">
        <v>7</v>
      </c>
      <c r="H42" s="10">
        <v>0</v>
      </c>
      <c r="I42" s="11">
        <v>120.9</v>
      </c>
      <c r="J42" s="11">
        <v>567</v>
      </c>
      <c r="K42" s="16">
        <v>70.66</v>
      </c>
      <c r="L42" s="16">
        <v>940</v>
      </c>
    </row>
    <row r="43" spans="1:12" ht="15" thickBot="1" x14ac:dyDescent="0.35">
      <c r="A43" s="6">
        <f t="shared" si="1"/>
        <v>41</v>
      </c>
      <c r="B43" s="7" t="s">
        <v>254</v>
      </c>
      <c r="C43" s="6" t="s">
        <v>17</v>
      </c>
      <c r="D43" s="8">
        <f t="shared" si="0"/>
        <v>1472</v>
      </c>
      <c r="E43" s="9" t="s">
        <v>7</v>
      </c>
      <c r="F43" s="9">
        <v>0</v>
      </c>
      <c r="G43" s="10" t="s">
        <v>7</v>
      </c>
      <c r="H43" s="10">
        <v>0</v>
      </c>
      <c r="I43" s="11">
        <v>70.48</v>
      </c>
      <c r="J43" s="11">
        <v>928</v>
      </c>
      <c r="K43" s="16">
        <v>125.1</v>
      </c>
      <c r="L43" s="16">
        <v>544</v>
      </c>
    </row>
    <row r="44" spans="1:12" ht="15" thickBot="1" x14ac:dyDescent="0.35">
      <c r="A44" s="6">
        <f t="shared" si="1"/>
        <v>42</v>
      </c>
      <c r="B44" s="7" t="s">
        <v>109</v>
      </c>
      <c r="C44" s="6" t="str">
        <f>_xlfn.XLOOKUP(B44,'2014'!$B$3:$B$82,'2014'!$C$3:$C$82,"-")</f>
        <v>ITA</v>
      </c>
      <c r="D44" s="8">
        <f t="shared" si="0"/>
        <v>1438</v>
      </c>
      <c r="E44" s="9">
        <v>93.82</v>
      </c>
      <c r="F44" s="9">
        <v>769</v>
      </c>
      <c r="G44" s="10" t="s">
        <v>7</v>
      </c>
      <c r="H44" s="10">
        <v>0</v>
      </c>
      <c r="I44" s="11" t="s">
        <v>7</v>
      </c>
      <c r="J44" s="11">
        <v>0</v>
      </c>
      <c r="K44" s="16">
        <v>108</v>
      </c>
      <c r="L44" s="16">
        <v>669</v>
      </c>
    </row>
    <row r="45" spans="1:12" ht="15" thickBot="1" x14ac:dyDescent="0.35">
      <c r="A45" s="6">
        <f t="shared" si="1"/>
        <v>43</v>
      </c>
      <c r="B45" s="7" t="s">
        <v>87</v>
      </c>
      <c r="C45" s="6" t="str">
        <f>_xlfn.XLOOKUP(B45,'2014'!$B$3:$B$82,'2014'!$C$3:$C$82,"-")</f>
        <v>SWE</v>
      </c>
      <c r="D45" s="8">
        <f t="shared" si="0"/>
        <v>1387</v>
      </c>
      <c r="E45" s="9" t="s">
        <v>7</v>
      </c>
      <c r="F45" s="9">
        <v>0</v>
      </c>
      <c r="G45" s="10">
        <v>113.71</v>
      </c>
      <c r="H45" s="10">
        <v>630</v>
      </c>
      <c r="I45" s="11" t="s">
        <v>7</v>
      </c>
      <c r="J45" s="11">
        <v>0</v>
      </c>
      <c r="K45" s="16">
        <v>95.8</v>
      </c>
      <c r="L45" s="16">
        <v>757</v>
      </c>
    </row>
    <row r="46" spans="1:12" ht="15" thickBot="1" x14ac:dyDescent="0.35">
      <c r="A46" s="6">
        <f t="shared" si="1"/>
        <v>44</v>
      </c>
      <c r="B46" s="7" t="s">
        <v>33</v>
      </c>
      <c r="C46" s="6" t="str">
        <f>_xlfn.XLOOKUP(B46,'2014'!$B$3:$B$82,'2014'!$C$3:$C$82,"-")</f>
        <v>SWE</v>
      </c>
      <c r="D46" s="8">
        <f t="shared" si="0"/>
        <v>1311</v>
      </c>
      <c r="E46" s="9" t="s">
        <v>7</v>
      </c>
      <c r="F46" s="9">
        <v>0</v>
      </c>
      <c r="G46" s="10">
        <v>71.180000000000007</v>
      </c>
      <c r="H46" s="10">
        <v>941</v>
      </c>
      <c r="I46" s="11" t="s">
        <v>7</v>
      </c>
      <c r="J46" s="11">
        <v>0</v>
      </c>
      <c r="K46" s="16">
        <v>149.1</v>
      </c>
      <c r="L46" s="16">
        <v>370</v>
      </c>
    </row>
    <row r="47" spans="1:12" ht="15" thickBot="1" x14ac:dyDescent="0.35">
      <c r="A47" s="6">
        <f t="shared" si="1"/>
        <v>45</v>
      </c>
      <c r="B47" s="7" t="s">
        <v>305</v>
      </c>
      <c r="C47" s="6" t="s">
        <v>56</v>
      </c>
      <c r="D47" s="8">
        <f t="shared" si="0"/>
        <v>1302</v>
      </c>
      <c r="E47" s="9">
        <v>149.5</v>
      </c>
      <c r="F47" s="9">
        <v>366</v>
      </c>
      <c r="G47" s="10" t="s">
        <v>7</v>
      </c>
      <c r="H47" s="10">
        <v>0</v>
      </c>
      <c r="I47" s="11" t="s">
        <v>7</v>
      </c>
      <c r="J47" s="11">
        <v>0</v>
      </c>
      <c r="K47" s="16">
        <v>71.239999999999995</v>
      </c>
      <c r="L47" s="16">
        <v>936</v>
      </c>
    </row>
    <row r="48" spans="1:12" ht="15" thickBot="1" x14ac:dyDescent="0.35">
      <c r="A48" s="6">
        <f t="shared" si="1"/>
        <v>46</v>
      </c>
      <c r="B48" s="7" t="s">
        <v>255</v>
      </c>
      <c r="C48" s="6" t="s">
        <v>76</v>
      </c>
      <c r="D48" s="8">
        <f t="shared" si="0"/>
        <v>1298</v>
      </c>
      <c r="E48" s="9" t="s">
        <v>7</v>
      </c>
      <c r="F48" s="9">
        <v>0</v>
      </c>
      <c r="G48" s="10">
        <v>156.28</v>
      </c>
      <c r="H48" s="10">
        <v>319</v>
      </c>
      <c r="I48" s="11" t="s">
        <v>7</v>
      </c>
      <c r="J48" s="11">
        <v>0</v>
      </c>
      <c r="K48" s="16">
        <v>65.319999999999993</v>
      </c>
      <c r="L48" s="16">
        <v>979</v>
      </c>
    </row>
    <row r="49" spans="1:12" ht="15" thickBot="1" x14ac:dyDescent="0.35">
      <c r="A49" s="6">
        <f t="shared" si="1"/>
        <v>47</v>
      </c>
      <c r="B49" s="7" t="s">
        <v>299</v>
      </c>
      <c r="C49" s="6" t="s">
        <v>306</v>
      </c>
      <c r="D49" s="8">
        <f t="shared" si="0"/>
        <v>1291</v>
      </c>
      <c r="E49" s="9">
        <v>72.92</v>
      </c>
      <c r="F49" s="9">
        <v>920</v>
      </c>
      <c r="G49" s="10" t="s">
        <v>7</v>
      </c>
      <c r="H49" s="10">
        <v>0</v>
      </c>
      <c r="I49" s="11" t="s">
        <v>7</v>
      </c>
      <c r="J49" s="11">
        <v>0</v>
      </c>
      <c r="K49" s="16">
        <v>148.9</v>
      </c>
      <c r="L49" s="16">
        <v>371</v>
      </c>
    </row>
    <row r="50" spans="1:12" ht="15" thickBot="1" x14ac:dyDescent="0.35">
      <c r="A50" s="6">
        <f t="shared" si="1"/>
        <v>48</v>
      </c>
      <c r="B50" s="7" t="s">
        <v>256</v>
      </c>
      <c r="C50" s="6" t="s">
        <v>28</v>
      </c>
      <c r="D50" s="8">
        <f t="shared" si="0"/>
        <v>1267</v>
      </c>
      <c r="E50" s="9">
        <v>70.680000000000007</v>
      </c>
      <c r="F50" s="9">
        <v>936</v>
      </c>
      <c r="G50" s="10" t="s">
        <v>7</v>
      </c>
      <c r="H50" s="10">
        <v>0</v>
      </c>
      <c r="I50" s="11" t="s">
        <v>7</v>
      </c>
      <c r="J50" s="11">
        <v>0</v>
      </c>
      <c r="K50" s="16">
        <v>154.41999999999999</v>
      </c>
      <c r="L50" s="16">
        <v>331</v>
      </c>
    </row>
    <row r="51" spans="1:12" ht="15" thickBot="1" x14ac:dyDescent="0.35">
      <c r="A51" s="6">
        <f t="shared" si="1"/>
        <v>49</v>
      </c>
      <c r="B51" s="7" t="s">
        <v>16</v>
      </c>
      <c r="C51" s="6" t="str">
        <f>_xlfn.XLOOKUP(B51,'2014'!$B$3:$B$82,'2014'!$C$3:$C$82,"-")</f>
        <v>GER</v>
      </c>
      <c r="D51" s="8">
        <f t="shared" si="0"/>
        <v>1263</v>
      </c>
      <c r="E51" s="9" t="s">
        <v>7</v>
      </c>
      <c r="F51" s="9">
        <v>0</v>
      </c>
      <c r="G51" s="10" t="s">
        <v>7</v>
      </c>
      <c r="H51" s="10">
        <v>0</v>
      </c>
      <c r="I51" s="11">
        <v>75.39</v>
      </c>
      <c r="J51" s="11">
        <v>893</v>
      </c>
      <c r="K51" s="16">
        <v>149.06</v>
      </c>
      <c r="L51" s="16">
        <v>370</v>
      </c>
    </row>
    <row r="52" spans="1:12" ht="15" thickBot="1" x14ac:dyDescent="0.35">
      <c r="A52" s="6">
        <f t="shared" si="1"/>
        <v>50</v>
      </c>
      <c r="B52" s="7" t="s">
        <v>257</v>
      </c>
      <c r="C52" s="6" t="s">
        <v>58</v>
      </c>
      <c r="D52" s="8">
        <f t="shared" si="0"/>
        <v>1116</v>
      </c>
      <c r="E52" s="9">
        <v>125.12</v>
      </c>
      <c r="F52" s="9">
        <v>542</v>
      </c>
      <c r="G52" s="10" t="s">
        <v>7</v>
      </c>
      <c r="H52" s="10">
        <v>0</v>
      </c>
      <c r="I52" s="11">
        <v>119.88</v>
      </c>
      <c r="J52" s="11">
        <v>574</v>
      </c>
      <c r="K52" s="16" t="s">
        <v>7</v>
      </c>
      <c r="L52" s="16">
        <v>0</v>
      </c>
    </row>
    <row r="53" spans="1:12" ht="15" thickBot="1" x14ac:dyDescent="0.35">
      <c r="A53" s="6">
        <f t="shared" si="1"/>
        <v>51</v>
      </c>
      <c r="B53" s="7" t="s">
        <v>343</v>
      </c>
      <c r="C53" s="6" t="s">
        <v>28</v>
      </c>
      <c r="D53" s="8">
        <f t="shared" si="0"/>
        <v>1098</v>
      </c>
      <c r="E53" s="9">
        <v>147.38</v>
      </c>
      <c r="F53" s="9">
        <v>381</v>
      </c>
      <c r="G53" s="10" t="s">
        <v>7</v>
      </c>
      <c r="H53" s="10">
        <v>0</v>
      </c>
      <c r="I53" s="11" t="s">
        <v>7</v>
      </c>
      <c r="J53" s="11">
        <v>0</v>
      </c>
      <c r="K53" s="16">
        <v>101.36</v>
      </c>
      <c r="L53" s="16">
        <v>717</v>
      </c>
    </row>
    <row r="54" spans="1:12" ht="15" thickBot="1" x14ac:dyDescent="0.35">
      <c r="A54" s="6">
        <f t="shared" si="1"/>
        <v>52</v>
      </c>
      <c r="B54" s="7" t="s">
        <v>18</v>
      </c>
      <c r="C54" s="6" t="str">
        <f>_xlfn.XLOOKUP(B54,'2014'!$B$3:$B$82,'2014'!$C$3:$C$82,"-")</f>
        <v>SWE</v>
      </c>
      <c r="D54" s="8">
        <f t="shared" si="0"/>
        <v>976</v>
      </c>
      <c r="E54" s="9" t="s">
        <v>7</v>
      </c>
      <c r="F54" s="9">
        <v>0</v>
      </c>
      <c r="G54" s="10">
        <v>66.37</v>
      </c>
      <c r="H54" s="10">
        <v>976</v>
      </c>
      <c r="I54" s="11" t="s">
        <v>7</v>
      </c>
      <c r="J54" s="11">
        <v>0</v>
      </c>
      <c r="K54" s="16" t="s">
        <v>7</v>
      </c>
      <c r="L54" s="16">
        <v>0</v>
      </c>
    </row>
    <row r="55" spans="1:12" ht="15" thickBot="1" x14ac:dyDescent="0.35">
      <c r="A55" s="6">
        <f t="shared" si="1"/>
        <v>53</v>
      </c>
      <c r="B55" s="7" t="s">
        <v>258</v>
      </c>
      <c r="C55" s="6" t="s">
        <v>17</v>
      </c>
      <c r="D55" s="8">
        <f t="shared" si="0"/>
        <v>974</v>
      </c>
      <c r="E55" s="9" t="s">
        <v>7</v>
      </c>
      <c r="F55" s="9">
        <v>0</v>
      </c>
      <c r="G55" s="10" t="s">
        <v>7</v>
      </c>
      <c r="H55" s="10">
        <v>0</v>
      </c>
      <c r="I55" s="11">
        <v>64.16</v>
      </c>
      <c r="J55" s="11">
        <v>974</v>
      </c>
      <c r="K55" s="16" t="s">
        <v>7</v>
      </c>
      <c r="L55" s="16">
        <v>0</v>
      </c>
    </row>
    <row r="56" spans="1:12" ht="15" thickBot="1" x14ac:dyDescent="0.35">
      <c r="A56" s="6">
        <f t="shared" si="1"/>
        <v>54</v>
      </c>
      <c r="B56" s="7" t="s">
        <v>259</v>
      </c>
      <c r="C56" s="6" t="s">
        <v>17</v>
      </c>
      <c r="D56" s="8">
        <f t="shared" si="0"/>
        <v>969</v>
      </c>
      <c r="E56" s="9" t="s">
        <v>7</v>
      </c>
      <c r="F56" s="9">
        <v>0</v>
      </c>
      <c r="G56" s="10" t="s">
        <v>7</v>
      </c>
      <c r="H56" s="10">
        <v>0</v>
      </c>
      <c r="I56" s="11">
        <v>64.819999999999993</v>
      </c>
      <c r="J56" s="11">
        <v>969</v>
      </c>
      <c r="K56" s="16" t="s">
        <v>7</v>
      </c>
      <c r="L56" s="16">
        <v>0</v>
      </c>
    </row>
    <row r="57" spans="1:12" ht="15" thickBot="1" x14ac:dyDescent="0.35">
      <c r="A57" s="6">
        <f t="shared" si="1"/>
        <v>55</v>
      </c>
      <c r="B57" s="7" t="s">
        <v>260</v>
      </c>
      <c r="C57" s="6" t="s">
        <v>15</v>
      </c>
      <c r="D57" s="8">
        <f t="shared" si="0"/>
        <v>963</v>
      </c>
      <c r="E57" s="9" t="s">
        <v>7</v>
      </c>
      <c r="F57" s="9">
        <v>0</v>
      </c>
      <c r="G57" s="10">
        <v>68.13</v>
      </c>
      <c r="H57" s="10">
        <v>963</v>
      </c>
      <c r="I57" s="11" t="s">
        <v>7</v>
      </c>
      <c r="J57" s="11">
        <v>0</v>
      </c>
      <c r="K57" s="16" t="s">
        <v>7</v>
      </c>
      <c r="L57" s="16">
        <v>0</v>
      </c>
    </row>
    <row r="58" spans="1:12" ht="15" thickBot="1" x14ac:dyDescent="0.35">
      <c r="A58" s="6">
        <f t="shared" si="1"/>
        <v>56</v>
      </c>
      <c r="B58" s="7" t="s">
        <v>261</v>
      </c>
      <c r="C58" s="6" t="s">
        <v>56</v>
      </c>
      <c r="D58" s="8">
        <f t="shared" si="0"/>
        <v>952</v>
      </c>
      <c r="E58" s="9" t="s">
        <v>7</v>
      </c>
      <c r="F58" s="9">
        <v>0</v>
      </c>
      <c r="G58" s="10" t="s">
        <v>7</v>
      </c>
      <c r="H58" s="10">
        <v>0</v>
      </c>
      <c r="I58" s="11" t="s">
        <v>7</v>
      </c>
      <c r="J58" s="11">
        <v>0</v>
      </c>
      <c r="K58" s="16">
        <v>68.92</v>
      </c>
      <c r="L58" s="16">
        <v>952</v>
      </c>
    </row>
    <row r="59" spans="1:12" ht="15" thickBot="1" x14ac:dyDescent="0.35">
      <c r="A59" s="6">
        <f t="shared" si="1"/>
        <v>57</v>
      </c>
      <c r="B59" s="7" t="s">
        <v>262</v>
      </c>
      <c r="C59" s="6" t="s">
        <v>56</v>
      </c>
      <c r="D59" s="8">
        <f t="shared" si="0"/>
        <v>941</v>
      </c>
      <c r="E59" s="9" t="s">
        <v>7</v>
      </c>
      <c r="F59" s="9">
        <v>0</v>
      </c>
      <c r="G59" s="10" t="s">
        <v>7</v>
      </c>
      <c r="H59" s="10">
        <v>0</v>
      </c>
      <c r="I59" s="11" t="s">
        <v>7</v>
      </c>
      <c r="J59" s="11">
        <v>0</v>
      </c>
      <c r="K59" s="16">
        <v>70.56</v>
      </c>
      <c r="L59" s="16">
        <v>941</v>
      </c>
    </row>
    <row r="60" spans="1:12" ht="15" thickBot="1" x14ac:dyDescent="0.35">
      <c r="A60" s="6">
        <f t="shared" si="1"/>
        <v>58</v>
      </c>
      <c r="B60" s="7" t="s">
        <v>25</v>
      </c>
      <c r="C60" s="6" t="s">
        <v>26</v>
      </c>
      <c r="D60" s="8">
        <f t="shared" si="0"/>
        <v>937</v>
      </c>
      <c r="E60" s="9">
        <v>173.66</v>
      </c>
      <c r="F60" s="9">
        <v>191</v>
      </c>
      <c r="G60" s="10" t="s">
        <v>7</v>
      </c>
      <c r="H60" s="10">
        <v>0</v>
      </c>
      <c r="I60" s="11" t="s">
        <v>7</v>
      </c>
      <c r="J60" s="11">
        <v>0</v>
      </c>
      <c r="K60" s="16">
        <v>97.28</v>
      </c>
      <c r="L60" s="16">
        <v>746</v>
      </c>
    </row>
    <row r="61" spans="1:12" ht="15" thickBot="1" x14ac:dyDescent="0.35">
      <c r="A61" s="6">
        <f t="shared" si="1"/>
        <v>59</v>
      </c>
      <c r="B61" s="7" t="s">
        <v>185</v>
      </c>
      <c r="C61" s="6" t="str">
        <f>_xlfn.XLOOKUP(B61,'2014'!$B$3:$B$82,'2014'!$C$3:$C$82,"-")</f>
        <v>FRA</v>
      </c>
      <c r="D61" s="8">
        <f t="shared" si="0"/>
        <v>931</v>
      </c>
      <c r="E61" s="9">
        <v>71.44</v>
      </c>
      <c r="F61" s="9">
        <v>931</v>
      </c>
      <c r="G61" s="10" t="s">
        <v>7</v>
      </c>
      <c r="H61" s="10">
        <v>0</v>
      </c>
      <c r="I61" s="11" t="s">
        <v>7</v>
      </c>
      <c r="J61" s="11">
        <v>0</v>
      </c>
      <c r="K61" s="16" t="s">
        <v>7</v>
      </c>
      <c r="L61" s="16">
        <v>0</v>
      </c>
    </row>
    <row r="62" spans="1:12" ht="15" thickBot="1" x14ac:dyDescent="0.35">
      <c r="A62" s="6">
        <f t="shared" si="1"/>
        <v>60</v>
      </c>
      <c r="B62" s="7" t="s">
        <v>263</v>
      </c>
      <c r="C62" s="6" t="s">
        <v>15</v>
      </c>
      <c r="D62" s="8">
        <f t="shared" si="0"/>
        <v>918</v>
      </c>
      <c r="E62" s="9" t="s">
        <v>7</v>
      </c>
      <c r="F62" s="9">
        <v>0</v>
      </c>
      <c r="G62" s="10">
        <v>74.37</v>
      </c>
      <c r="H62" s="10">
        <v>918</v>
      </c>
      <c r="I62" s="11" t="s">
        <v>7</v>
      </c>
      <c r="J62" s="11">
        <v>0</v>
      </c>
      <c r="K62" s="16" t="s">
        <v>7</v>
      </c>
      <c r="L62" s="16">
        <v>0</v>
      </c>
    </row>
    <row r="63" spans="1:12" ht="15" thickBot="1" x14ac:dyDescent="0.35">
      <c r="A63" s="6">
        <f t="shared" si="1"/>
        <v>61</v>
      </c>
      <c r="B63" s="7" t="s">
        <v>525</v>
      </c>
      <c r="C63" s="6" t="s">
        <v>28</v>
      </c>
      <c r="D63" s="8">
        <f t="shared" si="0"/>
        <v>912</v>
      </c>
      <c r="E63" s="9">
        <v>74.02</v>
      </c>
      <c r="F63" s="9">
        <v>912</v>
      </c>
      <c r="G63" s="10" t="s">
        <v>7</v>
      </c>
      <c r="H63" s="10">
        <v>0</v>
      </c>
      <c r="I63" s="11" t="s">
        <v>7</v>
      </c>
      <c r="J63" s="11">
        <v>0</v>
      </c>
      <c r="K63" s="16" t="s">
        <v>7</v>
      </c>
      <c r="L63" s="16">
        <v>0</v>
      </c>
    </row>
    <row r="64" spans="1:12" ht="15" thickBot="1" x14ac:dyDescent="0.35">
      <c r="A64" s="6">
        <f t="shared" si="1"/>
        <v>62</v>
      </c>
      <c r="B64" s="7" t="s">
        <v>264</v>
      </c>
      <c r="C64" s="6" t="s">
        <v>17</v>
      </c>
      <c r="D64" s="8">
        <f t="shared" si="0"/>
        <v>911</v>
      </c>
      <c r="E64" s="9" t="s">
        <v>7</v>
      </c>
      <c r="F64" s="9">
        <v>0</v>
      </c>
      <c r="G64" s="10" t="s">
        <v>7</v>
      </c>
      <c r="H64" s="10">
        <v>0</v>
      </c>
      <c r="I64" s="11">
        <v>72.86</v>
      </c>
      <c r="J64" s="11">
        <v>911</v>
      </c>
      <c r="K64" s="16" t="s">
        <v>7</v>
      </c>
      <c r="L64" s="16">
        <v>0</v>
      </c>
    </row>
    <row r="65" spans="1:12" ht="15" thickBot="1" x14ac:dyDescent="0.35">
      <c r="A65" s="6">
        <f t="shared" si="1"/>
        <v>63</v>
      </c>
      <c r="B65" s="7" t="s">
        <v>302</v>
      </c>
      <c r="C65" s="6" t="s">
        <v>9</v>
      </c>
      <c r="D65" s="8">
        <f t="shared" si="0"/>
        <v>910</v>
      </c>
      <c r="E65" s="9" t="s">
        <v>7</v>
      </c>
      <c r="F65" s="9">
        <v>0</v>
      </c>
      <c r="G65" s="10">
        <v>75.45</v>
      </c>
      <c r="H65" s="10">
        <v>910</v>
      </c>
      <c r="I65" s="11" t="s">
        <v>7</v>
      </c>
      <c r="J65" s="11">
        <v>0</v>
      </c>
      <c r="K65" s="16" t="s">
        <v>7</v>
      </c>
      <c r="L65" s="16">
        <v>0</v>
      </c>
    </row>
    <row r="66" spans="1:12" ht="15" thickBot="1" x14ac:dyDescent="0.35">
      <c r="A66" s="6">
        <f t="shared" si="1"/>
        <v>64</v>
      </c>
      <c r="B66" s="7" t="s">
        <v>266</v>
      </c>
      <c r="C66" s="6" t="s">
        <v>15</v>
      </c>
      <c r="D66" s="8">
        <f t="shared" si="0"/>
        <v>906</v>
      </c>
      <c r="E66" s="9" t="s">
        <v>7</v>
      </c>
      <c r="F66" s="9">
        <v>0</v>
      </c>
      <c r="G66" s="10">
        <v>76.03</v>
      </c>
      <c r="H66" s="10">
        <v>906</v>
      </c>
      <c r="I66" s="11" t="s">
        <v>7</v>
      </c>
      <c r="J66" s="11">
        <v>0</v>
      </c>
      <c r="K66" s="16" t="s">
        <v>7</v>
      </c>
      <c r="L66" s="16">
        <v>0</v>
      </c>
    </row>
    <row r="67" spans="1:12" ht="15" thickBot="1" x14ac:dyDescent="0.35">
      <c r="A67" s="6">
        <f t="shared" si="1"/>
        <v>65</v>
      </c>
      <c r="B67" s="7" t="s">
        <v>267</v>
      </c>
      <c r="C67" s="6" t="s">
        <v>17</v>
      </c>
      <c r="D67" s="8">
        <f t="shared" si="0"/>
        <v>905</v>
      </c>
      <c r="E67" s="9" t="s">
        <v>7</v>
      </c>
      <c r="F67" s="9">
        <v>0</v>
      </c>
      <c r="G67" s="10" t="s">
        <v>7</v>
      </c>
      <c r="H67" s="10">
        <v>0</v>
      </c>
      <c r="I67" s="11">
        <v>73.680000000000007</v>
      </c>
      <c r="J67" s="11">
        <v>905</v>
      </c>
      <c r="K67" s="16" t="s">
        <v>7</v>
      </c>
      <c r="L67" s="16">
        <v>0</v>
      </c>
    </row>
    <row r="68" spans="1:12" ht="15" thickBot="1" x14ac:dyDescent="0.35">
      <c r="A68" s="6">
        <f t="shared" si="1"/>
        <v>66</v>
      </c>
      <c r="B68" s="7" t="s">
        <v>268</v>
      </c>
      <c r="C68" s="6" t="s">
        <v>56</v>
      </c>
      <c r="D68" s="8">
        <f t="shared" ref="D68:D104" si="2">SUM(F68,H68,J68,L68)-MIN(F68,H68,J68,L68)</f>
        <v>905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  <c r="K68" s="16">
        <v>75.5</v>
      </c>
      <c r="L68" s="16">
        <v>905</v>
      </c>
    </row>
    <row r="69" spans="1:12" ht="15" thickBot="1" x14ac:dyDescent="0.35">
      <c r="A69" s="6">
        <f t="shared" si="1"/>
        <v>67</v>
      </c>
      <c r="B69" s="7" t="s">
        <v>204</v>
      </c>
      <c r="C69" s="6" t="str">
        <f>_xlfn.XLOOKUP(B69,'2014'!$B$3:$B$82,'2014'!$C$3:$C$82,"-")</f>
        <v>FRA</v>
      </c>
      <c r="D69" s="8">
        <f t="shared" si="2"/>
        <v>904</v>
      </c>
      <c r="E69" s="9" t="s">
        <v>7</v>
      </c>
      <c r="F69" s="9">
        <v>0</v>
      </c>
      <c r="G69" s="10" t="s">
        <v>7</v>
      </c>
      <c r="H69" s="10">
        <v>0</v>
      </c>
      <c r="I69" s="11" t="s">
        <v>7</v>
      </c>
      <c r="J69" s="11">
        <v>0</v>
      </c>
      <c r="K69" s="16">
        <v>75.64</v>
      </c>
      <c r="L69" s="16">
        <v>904</v>
      </c>
    </row>
    <row r="70" spans="1:12" ht="15" thickBot="1" x14ac:dyDescent="0.35">
      <c r="A70" s="6">
        <f t="shared" ref="A70:A104" si="3">A69+1</f>
        <v>68</v>
      </c>
      <c r="B70" s="7" t="s">
        <v>269</v>
      </c>
      <c r="C70" s="6" t="s">
        <v>76</v>
      </c>
      <c r="D70" s="8">
        <f t="shared" si="2"/>
        <v>882</v>
      </c>
      <c r="E70" s="9" t="s">
        <v>7</v>
      </c>
      <c r="F70" s="9">
        <v>0</v>
      </c>
      <c r="G70" s="10">
        <v>79.22</v>
      </c>
      <c r="H70" s="10">
        <v>882</v>
      </c>
      <c r="I70" s="11" t="s">
        <v>7</v>
      </c>
      <c r="J70" s="11">
        <v>0</v>
      </c>
      <c r="K70" s="16" t="s">
        <v>7</v>
      </c>
      <c r="L70" s="16">
        <v>0</v>
      </c>
    </row>
    <row r="71" spans="1:12" ht="15" thickBot="1" x14ac:dyDescent="0.35">
      <c r="A71" s="6">
        <f t="shared" si="3"/>
        <v>69</v>
      </c>
      <c r="B71" s="7" t="s">
        <v>233</v>
      </c>
      <c r="C71" s="6" t="s">
        <v>28</v>
      </c>
      <c r="D71" s="8">
        <f t="shared" si="2"/>
        <v>872</v>
      </c>
      <c r="E71" s="9">
        <v>79.489999999999995</v>
      </c>
      <c r="F71" s="9">
        <v>872</v>
      </c>
      <c r="G71" s="10" t="s">
        <v>7</v>
      </c>
      <c r="H71" s="10">
        <v>0</v>
      </c>
      <c r="I71" s="11" t="s">
        <v>7</v>
      </c>
      <c r="J71" s="11">
        <v>0</v>
      </c>
      <c r="K71" s="16" t="s">
        <v>7</v>
      </c>
      <c r="L71" s="16">
        <v>0</v>
      </c>
    </row>
    <row r="72" spans="1:12" ht="15" thickBot="1" x14ac:dyDescent="0.35">
      <c r="A72" s="6">
        <f t="shared" si="3"/>
        <v>70</v>
      </c>
      <c r="B72" s="7" t="s">
        <v>270</v>
      </c>
      <c r="C72" s="6" t="s">
        <v>28</v>
      </c>
      <c r="D72" s="8">
        <f t="shared" si="2"/>
        <v>868</v>
      </c>
      <c r="E72" s="9" t="s">
        <v>7</v>
      </c>
      <c r="F72" s="9">
        <v>0</v>
      </c>
      <c r="G72" s="10">
        <v>81.23</v>
      </c>
      <c r="H72" s="10">
        <v>868</v>
      </c>
      <c r="I72" s="11" t="s">
        <v>7</v>
      </c>
      <c r="J72" s="11">
        <v>0</v>
      </c>
      <c r="K72" s="16" t="s">
        <v>7</v>
      </c>
      <c r="L72" s="16">
        <v>0</v>
      </c>
    </row>
    <row r="73" spans="1:12" ht="15" thickBot="1" x14ac:dyDescent="0.35">
      <c r="A73" s="6">
        <f t="shared" si="3"/>
        <v>71</v>
      </c>
      <c r="B73" s="7" t="s">
        <v>271</v>
      </c>
      <c r="C73" s="6" t="s">
        <v>15</v>
      </c>
      <c r="D73" s="8">
        <f t="shared" si="2"/>
        <v>856</v>
      </c>
      <c r="E73" s="9" t="s">
        <v>7</v>
      </c>
      <c r="F73" s="9">
        <v>0</v>
      </c>
      <c r="G73" s="10">
        <v>82.86</v>
      </c>
      <c r="H73" s="10">
        <v>856</v>
      </c>
      <c r="I73" s="11" t="s">
        <v>7</v>
      </c>
      <c r="J73" s="11">
        <v>0</v>
      </c>
      <c r="K73" s="16" t="s">
        <v>7</v>
      </c>
      <c r="L73" s="16">
        <v>0</v>
      </c>
    </row>
    <row r="74" spans="1:12" ht="15" thickBot="1" x14ac:dyDescent="0.35">
      <c r="A74" s="6">
        <f t="shared" si="3"/>
        <v>72</v>
      </c>
      <c r="B74" s="7" t="s">
        <v>272</v>
      </c>
      <c r="C74" s="6" t="s">
        <v>15</v>
      </c>
      <c r="D74" s="8">
        <f t="shared" si="2"/>
        <v>831</v>
      </c>
      <c r="E74" s="9" t="s">
        <v>7</v>
      </c>
      <c r="F74" s="9">
        <v>0</v>
      </c>
      <c r="G74" s="10">
        <v>86.23</v>
      </c>
      <c r="H74" s="10">
        <v>831</v>
      </c>
      <c r="I74" s="11" t="s">
        <v>7</v>
      </c>
      <c r="J74" s="11">
        <v>0</v>
      </c>
      <c r="K74" s="16" t="s">
        <v>7</v>
      </c>
      <c r="L74" s="16">
        <v>0</v>
      </c>
    </row>
    <row r="75" spans="1:12" ht="15" thickBot="1" x14ac:dyDescent="0.35">
      <c r="A75" s="6">
        <f t="shared" si="3"/>
        <v>73</v>
      </c>
      <c r="B75" s="7" t="s">
        <v>273</v>
      </c>
      <c r="C75" s="6" t="s">
        <v>9</v>
      </c>
      <c r="D75" s="8">
        <f t="shared" si="2"/>
        <v>819</v>
      </c>
      <c r="E75" s="9" t="s">
        <v>7</v>
      </c>
      <c r="F75" s="9">
        <v>0</v>
      </c>
      <c r="G75" s="10">
        <v>87.9</v>
      </c>
      <c r="H75" s="10">
        <v>819</v>
      </c>
      <c r="I75" s="11" t="s">
        <v>7</v>
      </c>
      <c r="J75" s="11">
        <v>0</v>
      </c>
      <c r="K75" s="16" t="s">
        <v>7</v>
      </c>
      <c r="L75" s="16">
        <v>0</v>
      </c>
    </row>
    <row r="76" spans="1:12" ht="15" thickBot="1" x14ac:dyDescent="0.35">
      <c r="A76" s="6">
        <f t="shared" si="3"/>
        <v>74</v>
      </c>
      <c r="B76" s="7" t="s">
        <v>274</v>
      </c>
      <c r="C76" s="6" t="s">
        <v>17</v>
      </c>
      <c r="D76" s="8">
        <f t="shared" si="2"/>
        <v>771</v>
      </c>
      <c r="E76" s="9" t="s">
        <v>7</v>
      </c>
      <c r="F76" s="9">
        <v>0</v>
      </c>
      <c r="G76" s="10" t="s">
        <v>7</v>
      </c>
      <c r="H76" s="10">
        <v>0</v>
      </c>
      <c r="I76" s="11">
        <v>92.43</v>
      </c>
      <c r="J76" s="11">
        <v>771</v>
      </c>
      <c r="K76" s="16" t="s">
        <v>7</v>
      </c>
      <c r="L76" s="16">
        <v>0</v>
      </c>
    </row>
    <row r="77" spans="1:12" ht="15" thickBot="1" x14ac:dyDescent="0.35">
      <c r="A77" s="6">
        <f t="shared" si="3"/>
        <v>75</v>
      </c>
      <c r="B77" s="7" t="s">
        <v>275</v>
      </c>
      <c r="C77" s="6" t="s">
        <v>28</v>
      </c>
      <c r="D77" s="8">
        <f t="shared" si="2"/>
        <v>770</v>
      </c>
      <c r="E77" s="9">
        <v>93.64</v>
      </c>
      <c r="F77" s="9">
        <v>770</v>
      </c>
      <c r="G77" s="10" t="s">
        <v>7</v>
      </c>
      <c r="H77" s="10">
        <v>0</v>
      </c>
      <c r="I77" s="11" t="s">
        <v>7</v>
      </c>
      <c r="J77" s="11">
        <v>0</v>
      </c>
      <c r="K77" s="16" t="s">
        <v>7</v>
      </c>
      <c r="L77" s="16">
        <v>0</v>
      </c>
    </row>
    <row r="78" spans="1:12" ht="15" thickBot="1" x14ac:dyDescent="0.35">
      <c r="A78" s="6">
        <f t="shared" si="3"/>
        <v>76</v>
      </c>
      <c r="B78" s="7" t="s">
        <v>276</v>
      </c>
      <c r="C78" s="6" t="s">
        <v>56</v>
      </c>
      <c r="D78" s="8">
        <f t="shared" si="2"/>
        <v>751</v>
      </c>
      <c r="E78" s="9" t="s">
        <v>7</v>
      </c>
      <c r="F78" s="9">
        <v>0</v>
      </c>
      <c r="G78" s="10" t="s">
        <v>7</v>
      </c>
      <c r="H78" s="10">
        <v>0</v>
      </c>
      <c r="I78" s="11" t="s">
        <v>7</v>
      </c>
      <c r="J78" s="11">
        <v>0</v>
      </c>
      <c r="K78" s="16">
        <v>96.64</v>
      </c>
      <c r="L78" s="16">
        <v>751</v>
      </c>
    </row>
    <row r="79" spans="1:12" ht="15" thickBot="1" x14ac:dyDescent="0.35">
      <c r="A79" s="6">
        <f t="shared" si="3"/>
        <v>77</v>
      </c>
      <c r="B79" s="7" t="s">
        <v>307</v>
      </c>
      <c r="C79" s="6" t="s">
        <v>15</v>
      </c>
      <c r="D79" s="8">
        <f t="shared" si="2"/>
        <v>739</v>
      </c>
      <c r="E79" s="9" t="s">
        <v>7</v>
      </c>
      <c r="F79" s="9">
        <v>0</v>
      </c>
      <c r="G79" s="10">
        <v>98.89</v>
      </c>
      <c r="H79" s="10">
        <v>739</v>
      </c>
      <c r="I79" s="11" t="s">
        <v>7</v>
      </c>
      <c r="J79" s="11">
        <v>0</v>
      </c>
      <c r="K79" s="16" t="s">
        <v>7</v>
      </c>
      <c r="L79" s="16">
        <v>0</v>
      </c>
    </row>
    <row r="80" spans="1:12" ht="15" thickBot="1" x14ac:dyDescent="0.35">
      <c r="A80" s="6">
        <f t="shared" si="3"/>
        <v>78</v>
      </c>
      <c r="B80" s="7" t="s">
        <v>90</v>
      </c>
      <c r="C80" s="6" t="s">
        <v>15</v>
      </c>
      <c r="D80" s="8">
        <f t="shared" si="2"/>
        <v>718</v>
      </c>
      <c r="E80" s="9" t="s">
        <v>7</v>
      </c>
      <c r="F80" s="9">
        <v>0</v>
      </c>
      <c r="G80" s="10" t="s">
        <v>7</v>
      </c>
      <c r="H80" s="10">
        <v>0</v>
      </c>
      <c r="I80" s="11" t="s">
        <v>7</v>
      </c>
      <c r="J80" s="11">
        <v>0</v>
      </c>
      <c r="K80" s="16">
        <v>101.2</v>
      </c>
      <c r="L80" s="16">
        <v>718</v>
      </c>
    </row>
    <row r="81" spans="1:12" ht="15" thickBot="1" x14ac:dyDescent="0.35">
      <c r="A81" s="6">
        <f t="shared" si="3"/>
        <v>79</v>
      </c>
      <c r="B81" s="7" t="s">
        <v>277</v>
      </c>
      <c r="C81" s="6" t="s">
        <v>17</v>
      </c>
      <c r="D81" s="8">
        <f t="shared" si="2"/>
        <v>707</v>
      </c>
      <c r="E81" s="9" t="s">
        <v>7</v>
      </c>
      <c r="F81" s="9">
        <v>0</v>
      </c>
      <c r="G81" s="10" t="s">
        <v>7</v>
      </c>
      <c r="H81" s="10">
        <v>0</v>
      </c>
      <c r="I81" s="11">
        <v>101.36</v>
      </c>
      <c r="J81" s="11">
        <v>707</v>
      </c>
      <c r="K81" s="16" t="s">
        <v>7</v>
      </c>
      <c r="L81" s="16">
        <v>0</v>
      </c>
    </row>
    <row r="82" spans="1:12" ht="15" thickBot="1" x14ac:dyDescent="0.35">
      <c r="A82" s="6">
        <f t="shared" si="3"/>
        <v>80</v>
      </c>
      <c r="B82" s="7" t="s">
        <v>278</v>
      </c>
      <c r="C82" s="6" t="s">
        <v>26</v>
      </c>
      <c r="D82" s="8">
        <f t="shared" si="2"/>
        <v>671</v>
      </c>
      <c r="E82" s="9" t="s">
        <v>7</v>
      </c>
      <c r="F82" s="9">
        <v>0</v>
      </c>
      <c r="G82" s="10" t="s">
        <v>7</v>
      </c>
      <c r="H82" s="10">
        <v>0</v>
      </c>
      <c r="I82" s="11" t="s">
        <v>7</v>
      </c>
      <c r="J82" s="11">
        <v>0</v>
      </c>
      <c r="K82" s="16">
        <v>107.64</v>
      </c>
      <c r="L82" s="16">
        <v>671</v>
      </c>
    </row>
    <row r="83" spans="1:12" ht="15" thickBot="1" x14ac:dyDescent="0.35">
      <c r="A83" s="6">
        <f t="shared" si="3"/>
        <v>81</v>
      </c>
      <c r="B83" s="7" t="s">
        <v>303</v>
      </c>
      <c r="C83" s="6" t="s">
        <v>9</v>
      </c>
      <c r="D83" s="8">
        <f t="shared" si="2"/>
        <v>644</v>
      </c>
      <c r="E83" s="9" t="s">
        <v>7</v>
      </c>
      <c r="F83" s="9">
        <v>0</v>
      </c>
      <c r="G83" s="10">
        <v>111.85</v>
      </c>
      <c r="H83" s="10">
        <v>644</v>
      </c>
      <c r="I83" s="11" t="s">
        <v>7</v>
      </c>
      <c r="J83" s="11">
        <v>0</v>
      </c>
      <c r="K83" s="16" t="s">
        <v>7</v>
      </c>
      <c r="L83" s="16">
        <v>0</v>
      </c>
    </row>
    <row r="84" spans="1:12" ht="15" thickBot="1" x14ac:dyDescent="0.35">
      <c r="A84" s="6">
        <f t="shared" si="3"/>
        <v>82</v>
      </c>
      <c r="B84" s="7" t="s">
        <v>304</v>
      </c>
      <c r="C84" s="6" t="s">
        <v>9</v>
      </c>
      <c r="D84" s="8">
        <f t="shared" si="2"/>
        <v>601</v>
      </c>
      <c r="E84" s="9" t="s">
        <v>7</v>
      </c>
      <c r="F84" s="9">
        <v>0</v>
      </c>
      <c r="G84" s="10">
        <v>117.78</v>
      </c>
      <c r="H84" s="10">
        <v>601</v>
      </c>
      <c r="I84" s="11" t="s">
        <v>7</v>
      </c>
      <c r="J84" s="11">
        <v>0</v>
      </c>
      <c r="K84" s="16" t="s">
        <v>7</v>
      </c>
      <c r="L84" s="16">
        <v>0</v>
      </c>
    </row>
    <row r="85" spans="1:12" ht="15" thickBot="1" x14ac:dyDescent="0.35">
      <c r="A85" s="6">
        <f t="shared" si="3"/>
        <v>83</v>
      </c>
      <c r="B85" s="7" t="s">
        <v>280</v>
      </c>
      <c r="C85" s="6" t="s">
        <v>17</v>
      </c>
      <c r="D85" s="8">
        <f t="shared" si="2"/>
        <v>594</v>
      </c>
      <c r="E85" s="9" t="s">
        <v>7</v>
      </c>
      <c r="F85" s="9">
        <v>0</v>
      </c>
      <c r="G85" s="10" t="s">
        <v>7</v>
      </c>
      <c r="H85" s="10">
        <v>0</v>
      </c>
      <c r="I85" s="11">
        <v>117.16</v>
      </c>
      <c r="J85" s="11">
        <v>594</v>
      </c>
      <c r="K85" s="16" t="s">
        <v>7</v>
      </c>
      <c r="L85" s="16">
        <v>0</v>
      </c>
    </row>
    <row r="86" spans="1:12" ht="15" thickBot="1" x14ac:dyDescent="0.35">
      <c r="A86" s="6">
        <f t="shared" si="3"/>
        <v>84</v>
      </c>
      <c r="B86" s="7" t="s">
        <v>281</v>
      </c>
      <c r="C86" s="6" t="s">
        <v>51</v>
      </c>
      <c r="D86" s="8">
        <f t="shared" si="2"/>
        <v>586</v>
      </c>
      <c r="E86" s="9" t="s">
        <v>7</v>
      </c>
      <c r="F86" s="9">
        <v>0</v>
      </c>
      <c r="G86" s="10">
        <v>119.81</v>
      </c>
      <c r="H86" s="10">
        <v>586</v>
      </c>
      <c r="I86" s="11" t="s">
        <v>7</v>
      </c>
      <c r="J86" s="11">
        <v>0</v>
      </c>
      <c r="K86" s="16" t="s">
        <v>7</v>
      </c>
      <c r="L86" s="16">
        <v>0</v>
      </c>
    </row>
    <row r="87" spans="1:12" ht="15" thickBot="1" x14ac:dyDescent="0.35">
      <c r="A87" s="6">
        <f t="shared" si="3"/>
        <v>85</v>
      </c>
      <c r="B87" s="7" t="s">
        <v>282</v>
      </c>
      <c r="C87" s="6" t="s">
        <v>9</v>
      </c>
      <c r="D87" s="8">
        <f t="shared" si="2"/>
        <v>572</v>
      </c>
      <c r="E87" s="9" t="s">
        <v>7</v>
      </c>
      <c r="F87" s="9">
        <v>0</v>
      </c>
      <c r="G87" s="10">
        <v>121.66</v>
      </c>
      <c r="H87" s="10">
        <v>572</v>
      </c>
      <c r="I87" s="11" t="s">
        <v>7</v>
      </c>
      <c r="J87" s="11">
        <v>0</v>
      </c>
      <c r="K87" s="16" t="s">
        <v>7</v>
      </c>
      <c r="L87" s="16">
        <v>0</v>
      </c>
    </row>
    <row r="88" spans="1:12" ht="15" thickBot="1" x14ac:dyDescent="0.35">
      <c r="A88" s="6">
        <f t="shared" si="3"/>
        <v>86</v>
      </c>
      <c r="B88" s="7" t="s">
        <v>283</v>
      </c>
      <c r="C88" s="6" t="s">
        <v>9</v>
      </c>
      <c r="D88" s="8">
        <f t="shared" si="2"/>
        <v>568</v>
      </c>
      <c r="E88" s="9" t="s">
        <v>7</v>
      </c>
      <c r="F88" s="9">
        <v>0</v>
      </c>
      <c r="G88" s="10">
        <v>122.18</v>
      </c>
      <c r="H88" s="10">
        <v>568</v>
      </c>
      <c r="I88" s="11" t="s">
        <v>7</v>
      </c>
      <c r="J88" s="11">
        <v>0</v>
      </c>
      <c r="K88" s="16" t="s">
        <v>7</v>
      </c>
      <c r="L88" s="16">
        <v>0</v>
      </c>
    </row>
    <row r="89" spans="1:12" ht="15" thickBot="1" x14ac:dyDescent="0.35">
      <c r="A89" s="6">
        <f t="shared" si="3"/>
        <v>87</v>
      </c>
      <c r="B89" s="7" t="s">
        <v>98</v>
      </c>
      <c r="C89" s="6" t="s">
        <v>56</v>
      </c>
      <c r="D89" s="8">
        <f t="shared" si="2"/>
        <v>561</v>
      </c>
      <c r="E89" s="9" t="s">
        <v>7</v>
      </c>
      <c r="F89" s="9">
        <v>0</v>
      </c>
      <c r="G89" s="10" t="s">
        <v>7</v>
      </c>
      <c r="H89" s="10">
        <v>0</v>
      </c>
      <c r="I89" s="11" t="s">
        <v>7</v>
      </c>
      <c r="J89" s="11">
        <v>0</v>
      </c>
      <c r="K89" s="16">
        <v>122.76</v>
      </c>
      <c r="L89" s="16">
        <v>561</v>
      </c>
    </row>
    <row r="90" spans="1:12" ht="15" thickBot="1" x14ac:dyDescent="0.35">
      <c r="A90" s="6">
        <f t="shared" si="3"/>
        <v>88</v>
      </c>
      <c r="B90" s="7" t="s">
        <v>284</v>
      </c>
      <c r="C90" s="6" t="s">
        <v>17</v>
      </c>
      <c r="D90" s="8">
        <f t="shared" si="2"/>
        <v>553</v>
      </c>
      <c r="E90" s="9" t="s">
        <v>7</v>
      </c>
      <c r="F90" s="9">
        <v>0</v>
      </c>
      <c r="G90" s="10" t="s">
        <v>7</v>
      </c>
      <c r="H90" s="10">
        <v>0</v>
      </c>
      <c r="I90" s="11">
        <v>122.81</v>
      </c>
      <c r="J90" s="11">
        <v>553</v>
      </c>
      <c r="K90" s="16" t="s">
        <v>7</v>
      </c>
      <c r="L90" s="16">
        <v>0</v>
      </c>
    </row>
    <row r="91" spans="1:12" ht="15" thickBot="1" x14ac:dyDescent="0.35">
      <c r="A91" s="6">
        <f t="shared" si="3"/>
        <v>89</v>
      </c>
      <c r="B91" s="7" t="s">
        <v>31</v>
      </c>
      <c r="C91" s="6" t="str">
        <f>_xlfn.XLOOKUP(B91,'2014'!$B$3:$B$82,'2014'!$C$3:$C$82,"-")</f>
        <v>FRA</v>
      </c>
      <c r="D91" s="8">
        <f t="shared" si="2"/>
        <v>542</v>
      </c>
      <c r="E91" s="9">
        <v>125.14</v>
      </c>
      <c r="F91" s="9">
        <v>542</v>
      </c>
      <c r="G91" s="10" t="s">
        <v>7</v>
      </c>
      <c r="H91" s="10">
        <v>0</v>
      </c>
      <c r="I91" s="11" t="s">
        <v>7</v>
      </c>
      <c r="J91" s="11">
        <v>0</v>
      </c>
      <c r="K91" s="16" t="s">
        <v>7</v>
      </c>
      <c r="L91" s="16">
        <v>0</v>
      </c>
    </row>
    <row r="92" spans="1:12" ht="15" thickBot="1" x14ac:dyDescent="0.35">
      <c r="A92" s="6">
        <f t="shared" si="3"/>
        <v>90</v>
      </c>
      <c r="B92" s="7" t="s">
        <v>285</v>
      </c>
      <c r="C92" s="6" t="s">
        <v>17</v>
      </c>
      <c r="D92" s="8">
        <f t="shared" si="2"/>
        <v>530</v>
      </c>
      <c r="E92" s="9" t="s">
        <v>7</v>
      </c>
      <c r="F92" s="9">
        <v>0</v>
      </c>
      <c r="G92" s="10" t="s">
        <v>7</v>
      </c>
      <c r="H92" s="10">
        <v>0</v>
      </c>
      <c r="I92" s="11" t="s">
        <v>7</v>
      </c>
      <c r="J92" s="11">
        <v>0</v>
      </c>
      <c r="K92" s="16">
        <v>127.12</v>
      </c>
      <c r="L92" s="16">
        <v>530</v>
      </c>
    </row>
    <row r="93" spans="1:12" ht="15" thickBot="1" x14ac:dyDescent="0.35">
      <c r="A93" s="6">
        <f t="shared" si="3"/>
        <v>91</v>
      </c>
      <c r="B93" s="7" t="s">
        <v>286</v>
      </c>
      <c r="C93" s="6" t="s">
        <v>26</v>
      </c>
      <c r="D93" s="8">
        <f t="shared" si="2"/>
        <v>524</v>
      </c>
      <c r="E93" s="9" t="s">
        <v>7</v>
      </c>
      <c r="F93" s="9">
        <v>0</v>
      </c>
      <c r="G93" s="10" t="s">
        <v>7</v>
      </c>
      <c r="H93" s="10">
        <v>0</v>
      </c>
      <c r="I93" s="11" t="s">
        <v>7</v>
      </c>
      <c r="J93" s="11">
        <v>0</v>
      </c>
      <c r="K93" s="16">
        <v>127.88</v>
      </c>
      <c r="L93" s="16">
        <v>524</v>
      </c>
    </row>
    <row r="94" spans="1:12" ht="15" thickBot="1" x14ac:dyDescent="0.35">
      <c r="A94" s="6">
        <f t="shared" si="3"/>
        <v>92</v>
      </c>
      <c r="B94" s="7" t="s">
        <v>287</v>
      </c>
      <c r="C94" s="6" t="s">
        <v>41</v>
      </c>
      <c r="D94" s="8">
        <f t="shared" si="2"/>
        <v>511</v>
      </c>
      <c r="E94" s="9" t="s">
        <v>7</v>
      </c>
      <c r="F94" s="9">
        <v>0</v>
      </c>
      <c r="G94" s="10" t="s">
        <v>7</v>
      </c>
      <c r="H94" s="10">
        <v>0</v>
      </c>
      <c r="I94" s="11" t="s">
        <v>7</v>
      </c>
      <c r="J94" s="11">
        <v>0</v>
      </c>
      <c r="K94" s="16">
        <v>129.69999999999999</v>
      </c>
      <c r="L94" s="16">
        <v>511</v>
      </c>
    </row>
    <row r="95" spans="1:12" ht="15" thickBot="1" x14ac:dyDescent="0.35">
      <c r="A95" s="6">
        <f t="shared" si="3"/>
        <v>93</v>
      </c>
      <c r="B95" s="7" t="s">
        <v>288</v>
      </c>
      <c r="C95" s="6" t="s">
        <v>28</v>
      </c>
      <c r="D95" s="8">
        <f t="shared" si="2"/>
        <v>467</v>
      </c>
      <c r="E95" s="9">
        <v>135.43</v>
      </c>
      <c r="F95" s="9">
        <v>467</v>
      </c>
      <c r="G95" s="10" t="s">
        <v>7</v>
      </c>
      <c r="H95" s="10">
        <v>0</v>
      </c>
      <c r="I95" s="11" t="s">
        <v>7</v>
      </c>
      <c r="J95" s="11">
        <v>0</v>
      </c>
      <c r="K95" s="16" t="s">
        <v>7</v>
      </c>
      <c r="L95" s="16">
        <v>0</v>
      </c>
    </row>
    <row r="96" spans="1:12" ht="15" thickBot="1" x14ac:dyDescent="0.35">
      <c r="A96" s="6">
        <f t="shared" si="3"/>
        <v>94</v>
      </c>
      <c r="B96" s="7" t="s">
        <v>59</v>
      </c>
      <c r="C96" s="6" t="s">
        <v>41</v>
      </c>
      <c r="D96" s="8">
        <f t="shared" si="2"/>
        <v>376</v>
      </c>
      <c r="E96" s="9" t="s">
        <v>7</v>
      </c>
      <c r="F96" s="9">
        <v>0</v>
      </c>
      <c r="G96" s="10" t="s">
        <v>7</v>
      </c>
      <c r="H96" s="10">
        <v>0</v>
      </c>
      <c r="I96" s="11" t="s">
        <v>7</v>
      </c>
      <c r="J96" s="11">
        <v>0</v>
      </c>
      <c r="K96" s="16">
        <v>148.30000000000001</v>
      </c>
      <c r="L96" s="16">
        <v>376</v>
      </c>
    </row>
    <row r="97" spans="1:12" ht="15" thickBot="1" x14ac:dyDescent="0.35">
      <c r="A97" s="6">
        <f t="shared" si="3"/>
        <v>95</v>
      </c>
      <c r="B97" s="7" t="s">
        <v>29</v>
      </c>
      <c r="C97" s="6" t="str">
        <f>_xlfn.XLOOKUP(B97,'2014'!$B$3:$B$82,'2014'!$C$3:$C$82,"-")</f>
        <v>FRA</v>
      </c>
      <c r="D97" s="8">
        <f t="shared" si="2"/>
        <v>359</v>
      </c>
      <c r="E97" s="9" t="s">
        <v>7</v>
      </c>
      <c r="F97" s="9">
        <v>0</v>
      </c>
      <c r="G97" s="10" t="s">
        <v>7</v>
      </c>
      <c r="H97" s="10">
        <v>0</v>
      </c>
      <c r="I97" s="11" t="s">
        <v>7</v>
      </c>
      <c r="J97" s="11">
        <v>0</v>
      </c>
      <c r="K97" s="16">
        <v>150.6</v>
      </c>
      <c r="L97" s="16">
        <v>359</v>
      </c>
    </row>
    <row r="98" spans="1:12" ht="15" thickBot="1" x14ac:dyDescent="0.35">
      <c r="A98" s="6">
        <f t="shared" si="3"/>
        <v>96</v>
      </c>
      <c r="B98" s="7" t="s">
        <v>289</v>
      </c>
      <c r="C98" s="6" t="s">
        <v>56</v>
      </c>
      <c r="D98" s="8">
        <f t="shared" si="2"/>
        <v>340</v>
      </c>
      <c r="E98" s="9">
        <v>153.06</v>
      </c>
      <c r="F98" s="9">
        <v>340</v>
      </c>
      <c r="G98" s="10" t="s">
        <v>7</v>
      </c>
      <c r="H98" s="10">
        <v>0</v>
      </c>
      <c r="I98" s="11" t="s">
        <v>7</v>
      </c>
      <c r="J98" s="11">
        <v>0</v>
      </c>
      <c r="K98" s="16" t="s">
        <v>7</v>
      </c>
      <c r="L98" s="16">
        <v>0</v>
      </c>
    </row>
    <row r="99" spans="1:12" ht="15" thickBot="1" x14ac:dyDescent="0.35">
      <c r="A99" s="6">
        <f t="shared" si="3"/>
        <v>97</v>
      </c>
      <c r="B99" s="7" t="s">
        <v>290</v>
      </c>
      <c r="C99" s="6" t="s">
        <v>76</v>
      </c>
      <c r="D99" s="8">
        <f t="shared" si="2"/>
        <v>316</v>
      </c>
      <c r="E99" s="9" t="s">
        <v>7</v>
      </c>
      <c r="F99" s="9">
        <v>0</v>
      </c>
      <c r="G99" s="10">
        <v>156.71</v>
      </c>
      <c r="H99" s="10">
        <v>316</v>
      </c>
      <c r="I99" s="11" t="s">
        <v>7</v>
      </c>
      <c r="J99" s="11">
        <v>0</v>
      </c>
      <c r="K99" s="16" t="s">
        <v>7</v>
      </c>
      <c r="L99" s="16">
        <v>0</v>
      </c>
    </row>
    <row r="100" spans="1:12" ht="15" thickBot="1" x14ac:dyDescent="0.35">
      <c r="A100" s="6">
        <f t="shared" si="3"/>
        <v>98</v>
      </c>
      <c r="B100" s="7" t="s">
        <v>291</v>
      </c>
      <c r="C100" s="6" t="s">
        <v>26</v>
      </c>
      <c r="D100" s="8">
        <f t="shared" si="2"/>
        <v>294</v>
      </c>
      <c r="E100" s="9" t="s">
        <v>7</v>
      </c>
      <c r="F100" s="9">
        <v>0</v>
      </c>
      <c r="G100" s="10" t="s">
        <v>7</v>
      </c>
      <c r="H100" s="10">
        <v>0</v>
      </c>
      <c r="I100" s="11" t="s">
        <v>7</v>
      </c>
      <c r="J100" s="11">
        <v>0</v>
      </c>
      <c r="K100" s="16">
        <v>159.58000000000001</v>
      </c>
      <c r="L100" s="16">
        <v>294</v>
      </c>
    </row>
    <row r="101" spans="1:12" ht="15" thickBot="1" x14ac:dyDescent="0.35">
      <c r="A101" s="6">
        <f t="shared" si="3"/>
        <v>99</v>
      </c>
      <c r="B101" s="7" t="s">
        <v>292</v>
      </c>
      <c r="C101" s="6" t="s">
        <v>15</v>
      </c>
      <c r="D101" s="8">
        <f t="shared" si="2"/>
        <v>284</v>
      </c>
      <c r="E101" s="9" t="s">
        <v>7</v>
      </c>
      <c r="F101" s="9">
        <v>0</v>
      </c>
      <c r="G101" s="10">
        <v>161.12</v>
      </c>
      <c r="H101" s="10">
        <v>284</v>
      </c>
      <c r="I101" s="11" t="s">
        <v>7</v>
      </c>
      <c r="J101" s="11">
        <v>0</v>
      </c>
      <c r="K101" s="16" t="s">
        <v>7</v>
      </c>
      <c r="L101" s="16">
        <v>0</v>
      </c>
    </row>
    <row r="102" spans="1:12" ht="15" thickBot="1" x14ac:dyDescent="0.35">
      <c r="A102" s="6">
        <f t="shared" si="3"/>
        <v>100</v>
      </c>
      <c r="B102" s="7" t="s">
        <v>293</v>
      </c>
      <c r="C102" s="6" t="s">
        <v>41</v>
      </c>
      <c r="D102" s="8">
        <f t="shared" si="2"/>
        <v>272</v>
      </c>
      <c r="E102" s="9" t="s">
        <v>7</v>
      </c>
      <c r="F102" s="9">
        <v>0</v>
      </c>
      <c r="G102" s="10" t="s">
        <v>7</v>
      </c>
      <c r="H102" s="10">
        <v>0</v>
      </c>
      <c r="I102" s="11" t="s">
        <v>7</v>
      </c>
      <c r="J102" s="11">
        <v>0</v>
      </c>
      <c r="K102" s="16">
        <v>162.56</v>
      </c>
      <c r="L102" s="16">
        <v>272</v>
      </c>
    </row>
    <row r="103" spans="1:12" ht="15" thickBot="1" x14ac:dyDescent="0.35">
      <c r="A103" s="6">
        <f t="shared" si="3"/>
        <v>101</v>
      </c>
      <c r="B103" s="7" t="s">
        <v>294</v>
      </c>
      <c r="C103" s="6" t="s">
        <v>26</v>
      </c>
      <c r="D103" s="8">
        <f t="shared" si="2"/>
        <v>226</v>
      </c>
      <c r="E103" s="9" t="s">
        <v>7</v>
      </c>
      <c r="F103" s="9">
        <v>0</v>
      </c>
      <c r="G103" s="10" t="s">
        <v>7</v>
      </c>
      <c r="H103" s="10">
        <v>0</v>
      </c>
      <c r="I103" s="11" t="s">
        <v>7</v>
      </c>
      <c r="J103" s="11">
        <v>0</v>
      </c>
      <c r="K103" s="16">
        <v>168.94</v>
      </c>
      <c r="L103" s="16">
        <v>226</v>
      </c>
    </row>
    <row r="104" spans="1:12" ht="15" thickBot="1" x14ac:dyDescent="0.35">
      <c r="A104" s="6">
        <f t="shared" si="3"/>
        <v>102</v>
      </c>
      <c r="B104" s="7" t="s">
        <v>295</v>
      </c>
      <c r="C104" s="6" t="s">
        <v>56</v>
      </c>
      <c r="D104" s="8">
        <f t="shared" si="2"/>
        <v>182</v>
      </c>
      <c r="E104" s="9" t="s">
        <v>7</v>
      </c>
      <c r="F104" s="9">
        <v>0</v>
      </c>
      <c r="G104" s="10" t="s">
        <v>7</v>
      </c>
      <c r="H104" s="10">
        <v>0</v>
      </c>
      <c r="I104" s="11" t="s">
        <v>7</v>
      </c>
      <c r="J104" s="11">
        <v>0</v>
      </c>
      <c r="K104" s="16">
        <v>175.02</v>
      </c>
      <c r="L104" s="16">
        <v>182</v>
      </c>
    </row>
  </sheetData>
  <mergeCells count="5">
    <mergeCell ref="A1:D1"/>
    <mergeCell ref="E1:F1"/>
    <mergeCell ref="G1:H1"/>
    <mergeCell ref="I1:J1"/>
    <mergeCell ref="K1:L1"/>
  </mergeCells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90A9-8BF0-4CCB-9133-B5D53A2349D4}">
  <sheetPr>
    <pageSetUpPr fitToPage="1"/>
  </sheetPr>
  <dimension ref="A1:R126"/>
  <sheetViews>
    <sheetView tabSelected="1" zoomScale="99" zoomScaleNormal="100" workbookViewId="0">
      <selection activeCell="U14" sqref="U14"/>
    </sheetView>
  </sheetViews>
  <sheetFormatPr defaultRowHeight="14.4" x14ac:dyDescent="0.3"/>
  <cols>
    <col min="1" max="1" width="4.6640625" bestFit="1" customWidth="1"/>
    <col min="2" max="2" width="18.88671875" bestFit="1" customWidth="1"/>
    <col min="3" max="3" width="7.5546875" bestFit="1" customWidth="1"/>
    <col min="4" max="4" width="13.21875" bestFit="1" customWidth="1"/>
    <col min="5" max="5" width="8" bestFit="1" customWidth="1"/>
    <col min="6" max="6" width="8.6640625" bestFit="1" customWidth="1"/>
    <col min="7" max="7" width="8" bestFit="1" customWidth="1"/>
    <col min="8" max="8" width="8.6640625" bestFit="1" customWidth="1"/>
    <col min="9" max="9" width="8" style="34" bestFit="1" customWidth="1"/>
    <col min="10" max="10" width="8.6640625" style="34" bestFit="1" customWidth="1"/>
    <col min="11" max="11" width="8.88671875" customWidth="1"/>
    <col min="12" max="12" width="8.6640625" bestFit="1" customWidth="1"/>
    <col min="14" max="17" width="9.109375" hidden="1" customWidth="1"/>
  </cols>
  <sheetData>
    <row r="1" spans="1:18" ht="61.2" customHeight="1" thickBot="1" x14ac:dyDescent="0.35">
      <c r="A1" s="39" t="s">
        <v>535</v>
      </c>
      <c r="B1" s="40"/>
      <c r="C1" s="40"/>
      <c r="D1" s="40"/>
      <c r="E1" s="41" t="s">
        <v>536</v>
      </c>
      <c r="F1" s="42"/>
      <c r="G1" s="43" t="s">
        <v>533</v>
      </c>
      <c r="H1" s="44"/>
      <c r="I1" s="45" t="s">
        <v>537</v>
      </c>
      <c r="J1" s="46"/>
      <c r="K1" s="47" t="s">
        <v>534</v>
      </c>
      <c r="L1" s="48"/>
    </row>
    <row r="2" spans="1:18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35" t="s">
        <v>3</v>
      </c>
      <c r="J2" s="35" t="s">
        <v>4</v>
      </c>
      <c r="K2" s="5" t="s">
        <v>3</v>
      </c>
      <c r="L2" s="5" t="s">
        <v>4</v>
      </c>
      <c r="N2" s="23">
        <f>F3</f>
        <v>1000.0000000000001</v>
      </c>
      <c r="O2" s="23">
        <f>H3</f>
        <v>1000</v>
      </c>
      <c r="P2" s="23">
        <f>J3</f>
        <v>999.27541313138397</v>
      </c>
      <c r="Q2" s="23">
        <f>L3</f>
        <v>1000</v>
      </c>
    </row>
    <row r="3" spans="1:18" ht="15" thickBot="1" x14ac:dyDescent="0.35">
      <c r="A3" s="6">
        <v>1</v>
      </c>
      <c r="B3" s="8" t="s">
        <v>5</v>
      </c>
      <c r="C3" s="6" t="str">
        <f>_xlfn.XLOOKUP(B3,'[1]Pilots and FAI Numbers'!A:A,'[1]Pilots and FAI Numbers'!B:B)</f>
        <v>BEL</v>
      </c>
      <c r="D3" s="8">
        <f>SUM(N2:Q2)-SMALL(N2:Q2,1)</f>
        <v>3000</v>
      </c>
      <c r="E3" s="9">
        <v>57.171399999999991</v>
      </c>
      <c r="F3" s="9">
        <v>1000.0000000000001</v>
      </c>
      <c r="G3" s="10">
        <v>58.238</v>
      </c>
      <c r="H3" s="10">
        <v>1000</v>
      </c>
      <c r="I3" s="36">
        <v>57.493333333333332</v>
      </c>
      <c r="J3" s="36">
        <v>999.27541313138397</v>
      </c>
      <c r="K3" s="12">
        <v>56.553999999999995</v>
      </c>
      <c r="L3" s="12">
        <v>1000</v>
      </c>
      <c r="N3" s="23">
        <f t="shared" ref="N3:N33" si="0">F4</f>
        <v>998.09001838567337</v>
      </c>
      <c r="O3" s="23">
        <f t="shared" ref="O3:O33" si="1">H4</f>
        <v>965.54789012570359</v>
      </c>
      <c r="P3" s="23">
        <f t="shared" ref="P3:P33" si="2">J4</f>
        <v>649.57927214080371</v>
      </c>
      <c r="Q3" s="23">
        <f t="shared" ref="Q3:Q33" si="3">L4</f>
        <v>0</v>
      </c>
      <c r="R3" s="23"/>
    </row>
    <row r="4" spans="1:18" ht="15" thickBot="1" x14ac:dyDescent="0.35">
      <c r="A4" s="6">
        <f>A3+1</f>
        <v>2</v>
      </c>
      <c r="B4" s="8" t="s">
        <v>11</v>
      </c>
      <c r="C4" s="6" t="str">
        <f>_xlfn.XLOOKUP(B4,'[1]Pilots and FAI Numbers'!A:A,'[1]Pilots and FAI Numbers'!B:B)</f>
        <v>NED</v>
      </c>
      <c r="D4" s="8">
        <f t="shared" ref="D4:D34" si="4">SUM(N3:Q3)-SMALL(N3:Q3,1)</f>
        <v>2613.2171806521806</v>
      </c>
      <c r="E4" s="9">
        <v>57.444200000000009</v>
      </c>
      <c r="F4" s="9">
        <v>998.09001838567337</v>
      </c>
      <c r="G4" s="10">
        <v>63.122</v>
      </c>
      <c r="H4" s="10">
        <v>965.54789012570359</v>
      </c>
      <c r="I4" s="36">
        <v>107.3635</v>
      </c>
      <c r="J4" s="36">
        <v>649.57927214080371</v>
      </c>
      <c r="K4" s="12" t="s">
        <v>7</v>
      </c>
      <c r="L4" s="12">
        <v>0</v>
      </c>
      <c r="N4" s="23">
        <f t="shared" si="0"/>
        <v>971.95939748761805</v>
      </c>
      <c r="O4" s="23">
        <f t="shared" si="1"/>
        <v>962.96609810809662</v>
      </c>
      <c r="P4" s="23">
        <f t="shared" si="2"/>
        <v>0</v>
      </c>
      <c r="Q4" s="23">
        <f t="shared" si="3"/>
        <v>0</v>
      </c>
    </row>
    <row r="5" spans="1:18" ht="15" thickBot="1" x14ac:dyDescent="0.35">
      <c r="A5" s="6">
        <f t="shared" ref="A5:A34" si="5">A4+1</f>
        <v>3</v>
      </c>
      <c r="B5" s="8" t="s">
        <v>10</v>
      </c>
      <c r="C5" s="6" t="str">
        <f>_xlfn.XLOOKUP(B5,'[1]Pilots and FAI Numbers'!A:A,'[1]Pilots and FAI Numbers'!B:B)</f>
        <v>CZE</v>
      </c>
      <c r="D5" s="8">
        <f t="shared" si="4"/>
        <v>1934.9254955957147</v>
      </c>
      <c r="E5" s="9">
        <v>61.176399999999987</v>
      </c>
      <c r="F5" s="9">
        <v>971.95939748761805</v>
      </c>
      <c r="G5" s="10">
        <v>63.488000000000014</v>
      </c>
      <c r="H5" s="10">
        <v>962.96609810809662</v>
      </c>
      <c r="I5" s="36" t="s">
        <v>7</v>
      </c>
      <c r="J5" s="36">
        <v>0</v>
      </c>
      <c r="K5" s="12" t="s">
        <v>7</v>
      </c>
      <c r="L5" s="12">
        <v>0</v>
      </c>
      <c r="N5" s="23">
        <f t="shared" si="0"/>
        <v>972.44109373052754</v>
      </c>
      <c r="O5" s="23">
        <f t="shared" si="1"/>
        <v>772.98570844090807</v>
      </c>
      <c r="P5" s="23">
        <f t="shared" si="2"/>
        <v>0</v>
      </c>
      <c r="Q5" s="23">
        <f t="shared" si="3"/>
        <v>0</v>
      </c>
    </row>
    <row r="6" spans="1:18" ht="15" thickBot="1" x14ac:dyDescent="0.35">
      <c r="A6" s="6">
        <f t="shared" si="5"/>
        <v>4</v>
      </c>
      <c r="B6" s="8" t="s">
        <v>16</v>
      </c>
      <c r="C6" s="6" t="str">
        <f>_xlfn.XLOOKUP(B6,'[1]Pilots and FAI Numbers'!A:A,'[1]Pilots and FAI Numbers'!B:B)</f>
        <v>GER</v>
      </c>
      <c r="D6" s="8">
        <f t="shared" si="4"/>
        <v>1745.4268021714356</v>
      </c>
      <c r="E6" s="9">
        <v>61.107600000000005</v>
      </c>
      <c r="F6" s="9">
        <v>972.44109373052754</v>
      </c>
      <c r="G6" s="10">
        <v>90.419999999999987</v>
      </c>
      <c r="H6" s="10">
        <v>772.98570844090807</v>
      </c>
      <c r="I6" s="36" t="s">
        <v>7</v>
      </c>
      <c r="J6" s="36">
        <v>0</v>
      </c>
      <c r="K6" s="12" t="s">
        <v>7</v>
      </c>
      <c r="L6" s="12">
        <v>0</v>
      </c>
      <c r="N6" s="23">
        <f t="shared" si="0"/>
        <v>359.63805568352564</v>
      </c>
      <c r="O6" s="23">
        <f t="shared" si="1"/>
        <v>182.65825820741813</v>
      </c>
      <c r="P6" s="23">
        <f t="shared" si="2"/>
        <v>899.04751887431939</v>
      </c>
      <c r="Q6" s="23">
        <f t="shared" si="3"/>
        <v>0</v>
      </c>
    </row>
    <row r="7" spans="1:18" ht="15" thickBot="1" x14ac:dyDescent="0.35">
      <c r="A7" s="6">
        <f t="shared" si="5"/>
        <v>5</v>
      </c>
      <c r="B7" s="8" t="s">
        <v>13</v>
      </c>
      <c r="C7" s="6" t="str">
        <f>_xlfn.XLOOKUP(B7,'[1]Pilots and FAI Numbers'!A:A,'[1]Pilots and FAI Numbers'!B:B)</f>
        <v>NED</v>
      </c>
      <c r="D7" s="8">
        <f t="shared" si="4"/>
        <v>1441.3438327652632</v>
      </c>
      <c r="E7" s="9">
        <v>148.63339999999999</v>
      </c>
      <c r="F7" s="9">
        <v>359.63805568352564</v>
      </c>
      <c r="G7" s="10">
        <v>174.10599999999999</v>
      </c>
      <c r="H7" s="10">
        <v>182.65825820741813</v>
      </c>
      <c r="I7" s="36">
        <v>71.786833333333334</v>
      </c>
      <c r="J7" s="36">
        <v>899.04751887431939</v>
      </c>
      <c r="K7" s="12" t="s">
        <v>7</v>
      </c>
      <c r="L7" s="12">
        <v>0</v>
      </c>
      <c r="N7" s="23">
        <f t="shared" si="0"/>
        <v>959.45909992816576</v>
      </c>
      <c r="O7" s="23">
        <f t="shared" si="1"/>
        <v>390.72530015095737</v>
      </c>
      <c r="P7" s="23">
        <f t="shared" si="2"/>
        <v>0</v>
      </c>
      <c r="Q7" s="23">
        <f t="shared" si="3"/>
        <v>0</v>
      </c>
    </row>
    <row r="8" spans="1:18" ht="15" thickBot="1" x14ac:dyDescent="0.35">
      <c r="A8" s="6">
        <f t="shared" si="5"/>
        <v>6</v>
      </c>
      <c r="B8" s="8" t="s">
        <v>21</v>
      </c>
      <c r="C8" s="6" t="str">
        <f>_xlfn.XLOOKUP(B8,'[1]Pilots and FAI Numbers'!A:A,'[1]Pilots and FAI Numbers'!B:B)</f>
        <v>CZE</v>
      </c>
      <c r="D8" s="8">
        <f t="shared" si="4"/>
        <v>1350.1844000791232</v>
      </c>
      <c r="E8" s="9">
        <v>62.961799999999997</v>
      </c>
      <c r="F8" s="9">
        <v>959.45909992816576</v>
      </c>
      <c r="G8" s="10">
        <v>144.60999999999999</v>
      </c>
      <c r="H8" s="10">
        <v>390.72530015095737</v>
      </c>
      <c r="I8" s="36" t="s">
        <v>7</v>
      </c>
      <c r="J8" s="36">
        <v>0</v>
      </c>
      <c r="K8" s="12" t="s">
        <v>7</v>
      </c>
      <c r="L8" s="12">
        <v>0</v>
      </c>
      <c r="N8" s="23">
        <f t="shared" si="0"/>
        <v>383.97071734932649</v>
      </c>
      <c r="O8" s="23">
        <f t="shared" si="1"/>
        <v>954.61407147190357</v>
      </c>
      <c r="P8" s="23">
        <f t="shared" si="2"/>
        <v>0</v>
      </c>
      <c r="Q8" s="23">
        <f t="shared" si="3"/>
        <v>0</v>
      </c>
    </row>
    <row r="9" spans="1:18" ht="15" thickBot="1" x14ac:dyDescent="0.35">
      <c r="A9" s="6">
        <f t="shared" si="5"/>
        <v>7</v>
      </c>
      <c r="B9" s="8" t="s">
        <v>20</v>
      </c>
      <c r="C9" s="6" t="str">
        <f>_xlfn.XLOOKUP(B9,'[1]Pilots and FAI Numbers'!A:A,'[1]Pilots and FAI Numbers'!B:B)</f>
        <v>GER</v>
      </c>
      <c r="D9" s="8">
        <f t="shared" si="4"/>
        <v>1338.5847888212302</v>
      </c>
      <c r="E9" s="9">
        <v>145.15799999999999</v>
      </c>
      <c r="F9" s="9">
        <v>383.97071734932649</v>
      </c>
      <c r="G9" s="10">
        <v>64.671999999999997</v>
      </c>
      <c r="H9" s="10">
        <v>954.61407147190357</v>
      </c>
      <c r="I9" s="36" t="s">
        <v>7</v>
      </c>
      <c r="J9" s="36">
        <v>0</v>
      </c>
      <c r="K9" s="12" t="s">
        <v>7</v>
      </c>
      <c r="L9" s="12">
        <v>0</v>
      </c>
      <c r="N9" s="23">
        <f t="shared" si="0"/>
        <v>0</v>
      </c>
      <c r="O9" s="23">
        <f t="shared" si="1"/>
        <v>0</v>
      </c>
      <c r="P9" s="23">
        <f t="shared" si="2"/>
        <v>999.99999999999989</v>
      </c>
      <c r="Q9" s="23">
        <f t="shared" si="3"/>
        <v>0</v>
      </c>
    </row>
    <row r="10" spans="1:18" ht="15" thickBot="1" x14ac:dyDescent="0.35">
      <c r="A10" s="6">
        <f t="shared" si="5"/>
        <v>8</v>
      </c>
      <c r="B10" s="8" t="s">
        <v>14</v>
      </c>
      <c r="C10" s="6" t="str">
        <f>_xlfn.XLOOKUP(B10,'[1]Pilots and FAI Numbers'!A:A,'[1]Pilots and FAI Numbers'!B:B)</f>
        <v>SWE</v>
      </c>
      <c r="D10" s="8">
        <f t="shared" si="4"/>
        <v>999.99999999999989</v>
      </c>
      <c r="E10" s="9" t="s">
        <v>7</v>
      </c>
      <c r="F10" s="9">
        <v>0</v>
      </c>
      <c r="G10" s="10" t="s">
        <v>7</v>
      </c>
      <c r="H10" s="10">
        <v>0</v>
      </c>
      <c r="I10" s="36">
        <v>57.390000000000015</v>
      </c>
      <c r="J10" s="36">
        <v>999.99999999999989</v>
      </c>
      <c r="K10" s="12" t="s">
        <v>7</v>
      </c>
      <c r="L10" s="12">
        <v>0</v>
      </c>
      <c r="N10" s="23">
        <f t="shared" si="0"/>
        <v>0</v>
      </c>
      <c r="O10" s="23">
        <f t="shared" si="1"/>
        <v>0</v>
      </c>
      <c r="P10" s="23">
        <f t="shared" si="2"/>
        <v>997.37045088002253</v>
      </c>
      <c r="Q10" s="23">
        <f t="shared" si="3"/>
        <v>0</v>
      </c>
    </row>
    <row r="11" spans="1:18" ht="15" thickBot="1" x14ac:dyDescent="0.35">
      <c r="A11" s="6">
        <f t="shared" si="5"/>
        <v>9</v>
      </c>
      <c r="B11" s="8" t="s">
        <v>19</v>
      </c>
      <c r="C11" s="6" t="str">
        <f>_xlfn.XLOOKUP(B11,'[1]Pilots and FAI Numbers'!A:A,'[1]Pilots and FAI Numbers'!B:B)</f>
        <v>SWE</v>
      </c>
      <c r="D11" s="8">
        <f t="shared" si="4"/>
        <v>997.37045088002253</v>
      </c>
      <c r="E11" s="9" t="s">
        <v>7</v>
      </c>
      <c r="F11" s="9">
        <v>0</v>
      </c>
      <c r="G11" s="10" t="s">
        <v>7</v>
      </c>
      <c r="H11" s="10">
        <v>0</v>
      </c>
      <c r="I11" s="36">
        <v>57.764999999999993</v>
      </c>
      <c r="J11" s="36">
        <v>997.37045088002253</v>
      </c>
      <c r="K11" s="12" t="s">
        <v>7</v>
      </c>
      <c r="L11" s="12">
        <v>0</v>
      </c>
      <c r="N11" s="23">
        <f t="shared" si="0"/>
        <v>0</v>
      </c>
      <c r="O11" s="23">
        <f t="shared" si="1"/>
        <v>0</v>
      </c>
      <c r="P11" s="23">
        <f t="shared" si="2"/>
        <v>987.06261832971052</v>
      </c>
      <c r="Q11" s="23">
        <f t="shared" si="3"/>
        <v>0</v>
      </c>
    </row>
    <row r="12" spans="1:18" ht="15" thickBot="1" x14ac:dyDescent="0.35">
      <c r="A12" s="6">
        <f t="shared" si="5"/>
        <v>10</v>
      </c>
      <c r="B12" s="8" t="s">
        <v>18</v>
      </c>
      <c r="C12" s="6" t="str">
        <f>_xlfn.XLOOKUP(B12,'[1]Pilots and FAI Numbers'!A:A,'[1]Pilots and FAI Numbers'!B:B)</f>
        <v>SWE</v>
      </c>
      <c r="D12" s="8">
        <f t="shared" si="4"/>
        <v>987.06261832971052</v>
      </c>
      <c r="E12" s="9" t="s">
        <v>7</v>
      </c>
      <c r="F12" s="9">
        <v>0</v>
      </c>
      <c r="G12" s="10" t="s">
        <v>7</v>
      </c>
      <c r="H12" s="10">
        <v>0</v>
      </c>
      <c r="I12" s="36">
        <v>59.235000000000007</v>
      </c>
      <c r="J12" s="36">
        <v>987.06261832971052</v>
      </c>
      <c r="K12" s="12" t="s">
        <v>7</v>
      </c>
      <c r="L12" s="12">
        <v>0</v>
      </c>
      <c r="N12" s="23">
        <f t="shared" si="0"/>
        <v>0</v>
      </c>
      <c r="O12" s="23">
        <f t="shared" si="1"/>
        <v>0</v>
      </c>
      <c r="P12" s="23">
        <f t="shared" si="2"/>
        <v>976.97683659397433</v>
      </c>
      <c r="Q12" s="23">
        <f t="shared" si="3"/>
        <v>0</v>
      </c>
    </row>
    <row r="13" spans="1:18" ht="15" thickBot="1" x14ac:dyDescent="0.35">
      <c r="A13" s="6">
        <f t="shared" si="5"/>
        <v>11</v>
      </c>
      <c r="B13" s="8" t="s">
        <v>22</v>
      </c>
      <c r="C13" s="6" t="str">
        <f>_xlfn.XLOOKUP(B13,'[1]Pilots and FAI Numbers'!A:A,'[1]Pilots and FAI Numbers'!B:B)</f>
        <v>SWE</v>
      </c>
      <c r="D13" s="8">
        <f t="shared" si="4"/>
        <v>976.97683659397433</v>
      </c>
      <c r="E13" s="9" t="s">
        <v>7</v>
      </c>
      <c r="F13" s="9">
        <v>0</v>
      </c>
      <c r="G13" s="10" t="s">
        <v>7</v>
      </c>
      <c r="H13" s="10">
        <v>0</v>
      </c>
      <c r="I13" s="36">
        <v>60.673333333333346</v>
      </c>
      <c r="J13" s="36">
        <v>976.97683659397433</v>
      </c>
      <c r="K13" s="12" t="s">
        <v>7</v>
      </c>
      <c r="L13" s="12">
        <v>0</v>
      </c>
      <c r="N13" s="23">
        <f t="shared" si="0"/>
        <v>0</v>
      </c>
      <c r="O13" s="23">
        <f t="shared" si="1"/>
        <v>975.40948914377623</v>
      </c>
      <c r="P13" s="23">
        <f t="shared" si="2"/>
        <v>0</v>
      </c>
      <c r="Q13" s="23">
        <f t="shared" si="3"/>
        <v>0</v>
      </c>
    </row>
    <row r="14" spans="1:18" ht="15" thickBot="1" x14ac:dyDescent="0.35">
      <c r="A14" s="6">
        <f t="shared" si="5"/>
        <v>12</v>
      </c>
      <c r="B14" s="8" t="s">
        <v>39</v>
      </c>
      <c r="C14" s="6" t="str">
        <f>_xlfn.XLOOKUP(B14,'[1]Pilots and FAI Numbers'!A:A,'[1]Pilots and FAI Numbers'!B:B)</f>
        <v>GER</v>
      </c>
      <c r="D14" s="8">
        <f t="shared" si="4"/>
        <v>975.40948914377623</v>
      </c>
      <c r="E14" s="9" t="s">
        <v>7</v>
      </c>
      <c r="F14" s="9">
        <v>0</v>
      </c>
      <c r="G14" s="10">
        <v>61.724000000000004</v>
      </c>
      <c r="H14" s="10">
        <v>975.40948914377623</v>
      </c>
      <c r="I14" s="36" t="s">
        <v>7</v>
      </c>
      <c r="J14" s="36">
        <v>0</v>
      </c>
      <c r="K14" s="12" t="s">
        <v>7</v>
      </c>
      <c r="L14" s="12">
        <v>0</v>
      </c>
      <c r="N14" s="23">
        <f t="shared" si="0"/>
        <v>963.37988330068345</v>
      </c>
      <c r="O14" s="23">
        <f t="shared" si="1"/>
        <v>0</v>
      </c>
      <c r="P14" s="23">
        <f t="shared" si="2"/>
        <v>0</v>
      </c>
      <c r="Q14" s="23">
        <f t="shared" si="3"/>
        <v>0</v>
      </c>
    </row>
    <row r="15" spans="1:18" ht="15" thickBot="1" x14ac:dyDescent="0.35">
      <c r="A15" s="6">
        <f t="shared" si="5"/>
        <v>13</v>
      </c>
      <c r="B15" s="8" t="s">
        <v>29</v>
      </c>
      <c r="C15" s="6" t="str">
        <f>_xlfn.XLOOKUP(B15,'[1]Pilots and FAI Numbers'!A:A,'[1]Pilots and FAI Numbers'!B:B)</f>
        <v>FRA</v>
      </c>
      <c r="D15" s="8">
        <f t="shared" si="4"/>
        <v>963.37988330068345</v>
      </c>
      <c r="E15" s="9">
        <v>62.401800000000001</v>
      </c>
      <c r="F15" s="9">
        <v>963.37988330068345</v>
      </c>
      <c r="G15" s="10" t="s">
        <v>7</v>
      </c>
      <c r="H15" s="10">
        <v>0</v>
      </c>
      <c r="I15" s="36" t="s">
        <v>7</v>
      </c>
      <c r="J15" s="36">
        <v>0</v>
      </c>
      <c r="K15" s="12" t="s">
        <v>7</v>
      </c>
      <c r="L15" s="12">
        <v>0</v>
      </c>
      <c r="N15" s="23">
        <f t="shared" si="0"/>
        <v>955.83797642769048</v>
      </c>
      <c r="O15" s="23">
        <f t="shared" si="1"/>
        <v>0</v>
      </c>
      <c r="P15" s="23">
        <f t="shared" si="2"/>
        <v>0</v>
      </c>
      <c r="Q15" s="23">
        <f t="shared" si="3"/>
        <v>0</v>
      </c>
    </row>
    <row r="16" spans="1:18" ht="15" thickBot="1" x14ac:dyDescent="0.35">
      <c r="A16" s="6">
        <f t="shared" si="5"/>
        <v>14</v>
      </c>
      <c r="B16" s="8" t="s">
        <v>81</v>
      </c>
      <c r="C16" s="6" t="s">
        <v>126</v>
      </c>
      <c r="D16" s="8">
        <f t="shared" si="4"/>
        <v>955.83797642769048</v>
      </c>
      <c r="E16" s="9">
        <v>63.478999999999999</v>
      </c>
      <c r="F16" s="9">
        <v>955.83797642769048</v>
      </c>
      <c r="G16" s="10" t="s">
        <v>7</v>
      </c>
      <c r="H16" s="10">
        <v>0</v>
      </c>
      <c r="I16" s="36" t="s">
        <v>7</v>
      </c>
      <c r="J16" s="36">
        <v>0</v>
      </c>
      <c r="K16" s="12" t="s">
        <v>7</v>
      </c>
      <c r="L16" s="12">
        <v>0</v>
      </c>
      <c r="N16" s="23">
        <f t="shared" si="0"/>
        <v>0</v>
      </c>
      <c r="O16" s="23">
        <f t="shared" si="1"/>
        <v>954.06385350093819</v>
      </c>
      <c r="P16" s="23">
        <f t="shared" si="2"/>
        <v>0</v>
      </c>
      <c r="Q16" s="23">
        <f t="shared" si="3"/>
        <v>0</v>
      </c>
    </row>
    <row r="17" spans="1:17" ht="15" thickBot="1" x14ac:dyDescent="0.35">
      <c r="A17" s="6">
        <f t="shared" si="5"/>
        <v>15</v>
      </c>
      <c r="B17" s="8" t="s">
        <v>298</v>
      </c>
      <c r="C17" s="6" t="str">
        <f>_xlfn.XLOOKUP(B17,'[1]Pilots and FAI Numbers'!A:A,'[1]Pilots and FAI Numbers'!B:B)</f>
        <v>CZE</v>
      </c>
      <c r="D17" s="8">
        <f t="shared" si="4"/>
        <v>954.06385350093819</v>
      </c>
      <c r="E17" s="9" t="s">
        <v>7</v>
      </c>
      <c r="F17" s="9">
        <v>0</v>
      </c>
      <c r="G17" s="10">
        <v>64.75</v>
      </c>
      <c r="H17" s="10">
        <v>954.06385350093819</v>
      </c>
      <c r="I17" s="36" t="s">
        <v>7</v>
      </c>
      <c r="J17" s="36">
        <v>0</v>
      </c>
      <c r="K17" s="12" t="s">
        <v>7</v>
      </c>
      <c r="L17" s="12">
        <v>0</v>
      </c>
      <c r="N17" s="23">
        <f t="shared" si="0"/>
        <v>945.50671224110602</v>
      </c>
      <c r="O17" s="23">
        <f t="shared" si="1"/>
        <v>0</v>
      </c>
      <c r="P17" s="23">
        <f t="shared" si="2"/>
        <v>0</v>
      </c>
      <c r="Q17" s="23">
        <f t="shared" si="3"/>
        <v>0</v>
      </c>
    </row>
    <row r="18" spans="1:17" ht="15" thickBot="1" x14ac:dyDescent="0.35">
      <c r="A18" s="6">
        <f t="shared" si="5"/>
        <v>16</v>
      </c>
      <c r="B18" s="8" t="s">
        <v>23</v>
      </c>
      <c r="C18" s="6" t="str">
        <f>_xlfn.XLOOKUP(B18,'[1]Pilots and FAI Numbers'!A:A,'[1]Pilots and FAI Numbers'!B:B)</f>
        <v>NED</v>
      </c>
      <c r="D18" s="8">
        <f t="shared" si="4"/>
        <v>945.50671224110602</v>
      </c>
      <c r="E18" s="9">
        <v>64.954599999999985</v>
      </c>
      <c r="F18" s="9">
        <v>945.50671224110602</v>
      </c>
      <c r="G18" s="10" t="s">
        <v>7</v>
      </c>
      <c r="H18" s="10">
        <v>0</v>
      </c>
      <c r="I18" s="36" t="s">
        <v>7</v>
      </c>
      <c r="J18" s="36">
        <v>0</v>
      </c>
      <c r="K18" s="12" t="s">
        <v>7</v>
      </c>
      <c r="L18" s="12">
        <v>0</v>
      </c>
      <c r="N18" s="23">
        <f t="shared" si="0"/>
        <v>0</v>
      </c>
      <c r="O18" s="23">
        <f t="shared" si="1"/>
        <v>0</v>
      </c>
      <c r="P18" s="23">
        <f t="shared" si="2"/>
        <v>940.47752612018803</v>
      </c>
      <c r="Q18" s="23">
        <f t="shared" si="3"/>
        <v>0</v>
      </c>
    </row>
    <row r="19" spans="1:17" ht="15" thickBot="1" x14ac:dyDescent="0.35">
      <c r="A19" s="6">
        <f t="shared" si="5"/>
        <v>17</v>
      </c>
      <c r="B19" s="8" t="s">
        <v>67</v>
      </c>
      <c r="C19" s="6" t="str">
        <f>_xlfn.XLOOKUP(B19,'[1]Pilots and FAI Numbers'!A:A,'[1]Pilots and FAI Numbers'!B:B)</f>
        <v>SWE</v>
      </c>
      <c r="D19" s="8">
        <f t="shared" si="4"/>
        <v>940.47752612018803</v>
      </c>
      <c r="E19" s="9" t="s">
        <v>7</v>
      </c>
      <c r="F19" s="9">
        <v>0</v>
      </c>
      <c r="G19" s="10" t="s">
        <v>7</v>
      </c>
      <c r="H19" s="10">
        <v>0</v>
      </c>
      <c r="I19" s="36">
        <v>65.878500000000003</v>
      </c>
      <c r="J19" s="36">
        <v>940.47752612018803</v>
      </c>
      <c r="K19" s="12" t="s">
        <v>7</v>
      </c>
      <c r="L19" s="12">
        <v>0</v>
      </c>
      <c r="N19" s="23">
        <f t="shared" si="0"/>
        <v>0</v>
      </c>
      <c r="O19" s="23">
        <f t="shared" si="1"/>
        <v>0</v>
      </c>
      <c r="P19" s="23">
        <f t="shared" si="2"/>
        <v>0</v>
      </c>
      <c r="Q19" s="23">
        <f t="shared" si="3"/>
        <v>932.49027508609515</v>
      </c>
    </row>
    <row r="20" spans="1:17" ht="15" thickBot="1" x14ac:dyDescent="0.35">
      <c r="A20" s="6">
        <f t="shared" si="5"/>
        <v>18</v>
      </c>
      <c r="B20" s="8" t="s">
        <v>110</v>
      </c>
      <c r="C20" s="6" t="str">
        <f>_xlfn.XLOOKUP(B20,'[1]Pilots and FAI Numbers'!A:A,'[1]Pilots and FAI Numbers'!B:B)</f>
        <v>GBR</v>
      </c>
      <c r="D20" s="8">
        <f t="shared" si="4"/>
        <v>932.49027508609515</v>
      </c>
      <c r="E20" s="9" t="s">
        <v>7</v>
      </c>
      <c r="F20" s="9">
        <v>0</v>
      </c>
      <c r="G20" s="10" t="s">
        <v>7</v>
      </c>
      <c r="H20" s="10">
        <v>0</v>
      </c>
      <c r="I20" s="36" t="s">
        <v>7</v>
      </c>
      <c r="J20" s="36">
        <v>0</v>
      </c>
      <c r="K20" s="12">
        <v>66.238000000000014</v>
      </c>
      <c r="L20" s="12">
        <v>932.49027508609515</v>
      </c>
      <c r="N20" s="23">
        <f t="shared" si="0"/>
        <v>0</v>
      </c>
      <c r="O20" s="23">
        <f t="shared" si="1"/>
        <v>0</v>
      </c>
      <c r="P20" s="23">
        <f t="shared" si="2"/>
        <v>930.01776406516581</v>
      </c>
      <c r="Q20" s="23">
        <f t="shared" si="3"/>
        <v>0</v>
      </c>
    </row>
    <row r="21" spans="1:17" ht="15" thickBot="1" x14ac:dyDescent="0.35">
      <c r="A21" s="6">
        <f>A20+1</f>
        <v>19</v>
      </c>
      <c r="B21" s="8" t="s">
        <v>84</v>
      </c>
      <c r="C21" s="6" t="str">
        <f>_xlfn.XLOOKUP(B21,'[1]Pilots and FAI Numbers'!A:A,'[1]Pilots and FAI Numbers'!B:B)</f>
        <v>SWE</v>
      </c>
      <c r="D21" s="8">
        <f t="shared" si="4"/>
        <v>930.01776406516581</v>
      </c>
      <c r="E21" s="9" t="s">
        <v>7</v>
      </c>
      <c r="F21" s="9">
        <v>0</v>
      </c>
      <c r="G21" s="10" t="s">
        <v>7</v>
      </c>
      <c r="H21" s="10">
        <v>0</v>
      </c>
      <c r="I21" s="36">
        <v>67.370166666666691</v>
      </c>
      <c r="J21" s="36">
        <v>930.01776406516581</v>
      </c>
      <c r="K21" s="12" t="s">
        <v>7</v>
      </c>
      <c r="L21" s="12">
        <v>0</v>
      </c>
      <c r="N21" s="23">
        <f t="shared" si="0"/>
        <v>0</v>
      </c>
      <c r="O21" s="23">
        <f t="shared" si="1"/>
        <v>0</v>
      </c>
      <c r="P21" s="23">
        <f t="shared" si="2"/>
        <v>929.91375078886483</v>
      </c>
      <c r="Q21" s="23">
        <f t="shared" si="3"/>
        <v>0</v>
      </c>
    </row>
    <row r="22" spans="1:17" ht="15" thickBot="1" x14ac:dyDescent="0.35">
      <c r="A22" s="6">
        <f t="shared" si="5"/>
        <v>20</v>
      </c>
      <c r="B22" s="8" t="s">
        <v>33</v>
      </c>
      <c r="C22" s="6" t="str">
        <f>_xlfn.XLOOKUP(B22,'[1]Pilots and FAI Numbers'!A:A,'[1]Pilots and FAI Numbers'!B:B)</f>
        <v>SWE</v>
      </c>
      <c r="D22" s="8">
        <f t="shared" si="4"/>
        <v>929.91375078886483</v>
      </c>
      <c r="E22" s="9" t="s">
        <v>7</v>
      </c>
      <c r="F22" s="9">
        <v>0</v>
      </c>
      <c r="G22" s="10" t="s">
        <v>7</v>
      </c>
      <c r="H22" s="10">
        <v>0</v>
      </c>
      <c r="I22" s="36">
        <v>67.385000000000005</v>
      </c>
      <c r="J22" s="36">
        <v>929.91375078886483</v>
      </c>
      <c r="K22" s="12" t="s">
        <v>7</v>
      </c>
      <c r="L22" s="12">
        <v>0</v>
      </c>
      <c r="N22" s="23">
        <f t="shared" si="0"/>
        <v>0</v>
      </c>
      <c r="O22" s="23">
        <f t="shared" si="1"/>
        <v>0</v>
      </c>
      <c r="P22" s="23">
        <f t="shared" si="2"/>
        <v>919.27868545917772</v>
      </c>
      <c r="Q22" s="23">
        <f t="shared" si="3"/>
        <v>0</v>
      </c>
    </row>
    <row r="23" spans="1:17" ht="15" thickBot="1" x14ac:dyDescent="0.35">
      <c r="A23" s="6">
        <f t="shared" si="5"/>
        <v>21</v>
      </c>
      <c r="B23" s="8" t="s">
        <v>223</v>
      </c>
      <c r="C23" s="6" t="str">
        <f>_xlfn.XLOOKUP(B23,'[1]Pilots and FAI Numbers'!A:A,'[1]Pilots and FAI Numbers'!B:B)</f>
        <v>SWE</v>
      </c>
      <c r="D23" s="8">
        <f t="shared" si="4"/>
        <v>919.27868545917772</v>
      </c>
      <c r="E23" s="9" t="s">
        <v>7</v>
      </c>
      <c r="F23" s="9">
        <v>0</v>
      </c>
      <c r="G23" s="10" t="s">
        <v>7</v>
      </c>
      <c r="H23" s="10">
        <v>0</v>
      </c>
      <c r="I23" s="36">
        <v>68.901666666666685</v>
      </c>
      <c r="J23" s="36">
        <v>919.27868545917772</v>
      </c>
      <c r="K23" s="12" t="s">
        <v>7</v>
      </c>
      <c r="L23" s="12">
        <v>0</v>
      </c>
      <c r="N23" s="23">
        <f t="shared" si="0"/>
        <v>0</v>
      </c>
      <c r="O23" s="23">
        <f t="shared" si="1"/>
        <v>0</v>
      </c>
      <c r="P23" s="23">
        <f t="shared" si="2"/>
        <v>919.06481546408634</v>
      </c>
      <c r="Q23" s="23">
        <f t="shared" si="3"/>
        <v>0</v>
      </c>
    </row>
    <row r="24" spans="1:17" ht="15" thickBot="1" x14ac:dyDescent="0.35">
      <c r="A24" s="6">
        <f t="shared" si="5"/>
        <v>22</v>
      </c>
      <c r="B24" s="8" t="s">
        <v>24</v>
      </c>
      <c r="C24" s="6" t="str">
        <f>_xlfn.XLOOKUP(B24,'[1]Pilots and FAI Numbers'!A:A,'[1]Pilots and FAI Numbers'!B:B)</f>
        <v>SWE</v>
      </c>
      <c r="D24" s="8">
        <f t="shared" si="4"/>
        <v>919.06481546408634</v>
      </c>
      <c r="E24" s="9" t="s">
        <v>7</v>
      </c>
      <c r="F24" s="9">
        <v>0</v>
      </c>
      <c r="G24" s="10" t="s">
        <v>7</v>
      </c>
      <c r="H24" s="10">
        <v>0</v>
      </c>
      <c r="I24" s="36">
        <v>68.932166666666674</v>
      </c>
      <c r="J24" s="36">
        <v>919.06481546408634</v>
      </c>
      <c r="K24" s="12" t="s">
        <v>7</v>
      </c>
      <c r="L24" s="12">
        <v>0</v>
      </c>
      <c r="N24" s="23">
        <f t="shared" si="0"/>
        <v>0</v>
      </c>
      <c r="O24" s="23">
        <f t="shared" si="1"/>
        <v>796.10897137455743</v>
      </c>
      <c r="P24" s="23">
        <f t="shared" si="2"/>
        <v>0</v>
      </c>
      <c r="Q24" s="23">
        <f t="shared" si="3"/>
        <v>0</v>
      </c>
    </row>
    <row r="25" spans="1:17" ht="15" thickBot="1" x14ac:dyDescent="0.35">
      <c r="A25" s="6">
        <f t="shared" si="5"/>
        <v>23</v>
      </c>
      <c r="B25" s="8" t="s">
        <v>88</v>
      </c>
      <c r="C25" s="6" t="str">
        <f>_xlfn.XLOOKUP(B25,'[1]Pilots and FAI Numbers'!A:A,'[1]Pilots and FAI Numbers'!B:B)</f>
        <v>CZE</v>
      </c>
      <c r="D25" s="8">
        <f t="shared" si="4"/>
        <v>796.10897137455743</v>
      </c>
      <c r="E25" s="9" t="s">
        <v>7</v>
      </c>
      <c r="F25" s="9">
        <v>0</v>
      </c>
      <c r="G25" s="10">
        <v>87.141999999999982</v>
      </c>
      <c r="H25" s="10">
        <v>796.10897137455743</v>
      </c>
      <c r="I25" s="36" t="s">
        <v>7</v>
      </c>
      <c r="J25" s="36">
        <v>0</v>
      </c>
      <c r="K25" s="12" t="s">
        <v>7</v>
      </c>
      <c r="L25" s="12">
        <v>0</v>
      </c>
      <c r="N25" s="23">
        <f t="shared" si="0"/>
        <v>746.65438154543278</v>
      </c>
      <c r="O25" s="23">
        <f t="shared" si="1"/>
        <v>0</v>
      </c>
      <c r="P25" s="23">
        <f t="shared" si="2"/>
        <v>0</v>
      </c>
      <c r="Q25" s="23">
        <f t="shared" si="3"/>
        <v>0</v>
      </c>
    </row>
    <row r="26" spans="1:17" ht="15" thickBot="1" x14ac:dyDescent="0.35">
      <c r="A26" s="6">
        <f t="shared" si="5"/>
        <v>24</v>
      </c>
      <c r="B26" s="8" t="s">
        <v>25</v>
      </c>
      <c r="C26" s="6" t="str">
        <f>_xlfn.XLOOKUP(B26,'[1]Pilots and FAI Numbers'!A:A,'[1]Pilots and FAI Numbers'!B:B)</f>
        <v>FRA</v>
      </c>
      <c r="D26" s="8">
        <f t="shared" si="4"/>
        <v>746.65438154543278</v>
      </c>
      <c r="E26" s="9">
        <v>93.356400000000008</v>
      </c>
      <c r="F26" s="9">
        <v>746.65438154543278</v>
      </c>
      <c r="G26" s="10" t="s">
        <v>7</v>
      </c>
      <c r="H26" s="10">
        <v>0</v>
      </c>
      <c r="I26" s="36" t="s">
        <v>7</v>
      </c>
      <c r="J26" s="36">
        <v>0</v>
      </c>
      <c r="K26" s="12" t="s">
        <v>7</v>
      </c>
      <c r="L26" s="12">
        <v>0</v>
      </c>
      <c r="N26" s="23">
        <f t="shared" si="0"/>
        <v>593.6318076351655</v>
      </c>
      <c r="O26" s="23">
        <f t="shared" si="1"/>
        <v>0</v>
      </c>
      <c r="P26" s="23">
        <f t="shared" si="2"/>
        <v>0</v>
      </c>
      <c r="Q26" s="23">
        <f t="shared" si="3"/>
        <v>0</v>
      </c>
    </row>
    <row r="27" spans="1:17" ht="15" thickBot="1" x14ac:dyDescent="0.35">
      <c r="A27" s="6">
        <f t="shared" si="5"/>
        <v>25</v>
      </c>
      <c r="B27" s="8" t="s">
        <v>30</v>
      </c>
      <c r="C27" s="6" t="str">
        <f>_xlfn.XLOOKUP(B27,'[1]Pilots and FAI Numbers'!A:A,'[1]Pilots and FAI Numbers'!B:B)</f>
        <v>ITA</v>
      </c>
      <c r="D27" s="8">
        <f t="shared" si="4"/>
        <v>593.6318076351655</v>
      </c>
      <c r="E27" s="9">
        <v>115.2124</v>
      </c>
      <c r="F27" s="9">
        <v>593.6318076351655</v>
      </c>
      <c r="G27" s="10" t="s">
        <v>7</v>
      </c>
      <c r="H27" s="10">
        <v>0</v>
      </c>
      <c r="I27" s="36" t="s">
        <v>7</v>
      </c>
      <c r="J27" s="36">
        <v>0</v>
      </c>
      <c r="K27" s="12" t="s">
        <v>7</v>
      </c>
      <c r="L27" s="12">
        <v>0</v>
      </c>
      <c r="N27" s="23">
        <f t="shared" si="0"/>
        <v>0</v>
      </c>
      <c r="O27" s="23">
        <f t="shared" si="1"/>
        <v>567.62743189289074</v>
      </c>
      <c r="P27" s="23">
        <f t="shared" si="2"/>
        <v>0</v>
      </c>
      <c r="Q27" s="23">
        <f t="shared" si="3"/>
        <v>0</v>
      </c>
    </row>
    <row r="28" spans="1:17" ht="15" thickBot="1" x14ac:dyDescent="0.35">
      <c r="A28" s="6">
        <f t="shared" si="5"/>
        <v>26</v>
      </c>
      <c r="B28" s="8" t="s">
        <v>31</v>
      </c>
      <c r="C28" s="6" t="str">
        <f>_xlfn.XLOOKUP(B28,'[1]Pilots and FAI Numbers'!A:A,'[1]Pilots and FAI Numbers'!B:B)</f>
        <v>FRA</v>
      </c>
      <c r="D28" s="8">
        <f t="shared" si="4"/>
        <v>567.62743189289074</v>
      </c>
      <c r="E28" s="9" t="s">
        <v>7</v>
      </c>
      <c r="F28" s="9">
        <v>0</v>
      </c>
      <c r="G28" s="10">
        <v>119.53200000000001</v>
      </c>
      <c r="H28" s="10">
        <v>567.62743189289074</v>
      </c>
      <c r="I28" s="36" t="s">
        <v>7</v>
      </c>
      <c r="J28" s="36">
        <v>0</v>
      </c>
      <c r="K28" s="12" t="s">
        <v>7</v>
      </c>
      <c r="L28" s="12">
        <v>0</v>
      </c>
      <c r="N28" s="23">
        <f t="shared" si="0"/>
        <v>0</v>
      </c>
      <c r="O28" s="23">
        <f t="shared" si="1"/>
        <v>0</v>
      </c>
      <c r="P28" s="23">
        <f t="shared" si="2"/>
        <v>473.83306453497909</v>
      </c>
      <c r="Q28" s="23">
        <f t="shared" si="3"/>
        <v>0</v>
      </c>
    </row>
    <row r="29" spans="1:17" ht="15" thickBot="1" x14ac:dyDescent="0.35">
      <c r="A29" s="6">
        <f t="shared" si="5"/>
        <v>27</v>
      </c>
      <c r="B29" s="8" t="s">
        <v>538</v>
      </c>
      <c r="C29" s="6" t="str">
        <f>_xlfn.XLOOKUP(B29,'[1]Pilots and FAI Numbers'!A:A,'[1]Pilots and FAI Numbers'!B:B)</f>
        <v>SWE</v>
      </c>
      <c r="D29" s="8">
        <f t="shared" si="4"/>
        <v>473.83306453497909</v>
      </c>
      <c r="E29" s="9" t="s">
        <v>7</v>
      </c>
      <c r="F29" s="9">
        <v>0</v>
      </c>
      <c r="G29" s="10" t="s">
        <v>7</v>
      </c>
      <c r="H29" s="10">
        <v>0</v>
      </c>
      <c r="I29" s="36">
        <v>132.42666666666665</v>
      </c>
      <c r="J29" s="36">
        <v>473.83306453497909</v>
      </c>
      <c r="K29" s="12" t="s">
        <v>7</v>
      </c>
      <c r="L29" s="12">
        <v>0</v>
      </c>
      <c r="N29" s="23">
        <f t="shared" si="0"/>
        <v>0</v>
      </c>
      <c r="O29" s="23">
        <f t="shared" si="1"/>
        <v>0</v>
      </c>
      <c r="P29" s="23">
        <f t="shared" si="2"/>
        <v>0</v>
      </c>
      <c r="Q29" s="23">
        <f t="shared" si="3"/>
        <v>380.12910781757591</v>
      </c>
    </row>
    <row r="30" spans="1:17" ht="15" thickBot="1" x14ac:dyDescent="0.35">
      <c r="A30" s="6">
        <f t="shared" si="5"/>
        <v>28</v>
      </c>
      <c r="B30" s="8" t="s">
        <v>276</v>
      </c>
      <c r="C30" s="6" t="s">
        <v>56</v>
      </c>
      <c r="D30" s="8">
        <f t="shared" si="4"/>
        <v>380.12910781757591</v>
      </c>
      <c r="E30" s="9" t="s">
        <v>7</v>
      </c>
      <c r="F30" s="9">
        <v>0</v>
      </c>
      <c r="G30" s="10" t="s">
        <v>7</v>
      </c>
      <c r="H30" s="10">
        <v>0</v>
      </c>
      <c r="I30" s="36" t="s">
        <v>7</v>
      </c>
      <c r="J30" s="36">
        <v>0</v>
      </c>
      <c r="K30" s="12">
        <v>145.47200000000001</v>
      </c>
      <c r="L30" s="12">
        <v>380.12910781757591</v>
      </c>
      <c r="N30" s="23">
        <f t="shared" si="0"/>
        <v>0</v>
      </c>
      <c r="O30" s="23">
        <f t="shared" si="1"/>
        <v>0</v>
      </c>
      <c r="P30" s="23">
        <f t="shared" si="2"/>
        <v>0</v>
      </c>
      <c r="Q30" s="23">
        <f t="shared" si="3"/>
        <v>360.34465931430645</v>
      </c>
    </row>
    <row r="31" spans="1:17" ht="15" thickBot="1" x14ac:dyDescent="0.35">
      <c r="A31" s="6">
        <f t="shared" si="5"/>
        <v>29</v>
      </c>
      <c r="B31" s="8" t="s">
        <v>98</v>
      </c>
      <c r="C31" s="6" t="str">
        <f>_xlfn.XLOOKUP(B31,'[1]Pilots and FAI Numbers'!A:A,'[1]Pilots and FAI Numbers'!B:B)</f>
        <v>GBR</v>
      </c>
      <c r="D31" s="8">
        <f t="shared" si="4"/>
        <v>360.34465931430645</v>
      </c>
      <c r="E31" s="9" t="s">
        <v>7</v>
      </c>
      <c r="F31" s="9">
        <v>0</v>
      </c>
      <c r="G31" s="10" t="s">
        <v>7</v>
      </c>
      <c r="H31" s="10">
        <v>0</v>
      </c>
      <c r="I31" s="36" t="s">
        <v>7</v>
      </c>
      <c r="J31" s="36">
        <v>0</v>
      </c>
      <c r="K31" s="12">
        <v>148.31</v>
      </c>
      <c r="L31" s="12">
        <v>360.34465931430645</v>
      </c>
      <c r="N31" s="23">
        <f t="shared" si="0"/>
        <v>0</v>
      </c>
      <c r="O31" s="23">
        <f t="shared" si="1"/>
        <v>0</v>
      </c>
      <c r="P31" s="23">
        <f t="shared" si="2"/>
        <v>0</v>
      </c>
      <c r="Q31" s="23">
        <f t="shared" si="3"/>
        <v>193.0900826791964</v>
      </c>
    </row>
    <row r="32" spans="1:17" ht="15" thickBot="1" x14ac:dyDescent="0.35">
      <c r="A32" s="6">
        <f t="shared" si="5"/>
        <v>30</v>
      </c>
      <c r="B32" s="8" t="s">
        <v>55</v>
      </c>
      <c r="C32" s="6" t="str">
        <f>_xlfn.XLOOKUP(B32,'[1]Pilots and FAI Numbers'!A:A,'[1]Pilots and FAI Numbers'!B:B)</f>
        <v>GBR</v>
      </c>
      <c r="D32" s="8">
        <f t="shared" si="4"/>
        <v>193.0900826791964</v>
      </c>
      <c r="E32" s="9" t="s">
        <v>7</v>
      </c>
      <c r="F32" s="9">
        <v>0</v>
      </c>
      <c r="G32" s="10" t="s">
        <v>7</v>
      </c>
      <c r="H32" s="10">
        <v>0</v>
      </c>
      <c r="I32" s="36" t="s">
        <v>7</v>
      </c>
      <c r="J32" s="36">
        <v>0</v>
      </c>
      <c r="K32" s="12">
        <v>172.30199999999999</v>
      </c>
      <c r="L32" s="12">
        <v>193.0900826791964</v>
      </c>
      <c r="N32" s="23">
        <f t="shared" si="0"/>
        <v>0</v>
      </c>
      <c r="O32" s="23">
        <f t="shared" si="1"/>
        <v>0</v>
      </c>
      <c r="P32" s="23">
        <f t="shared" si="2"/>
        <v>0</v>
      </c>
      <c r="Q32" s="23">
        <f t="shared" si="3"/>
        <v>179.44034689011897</v>
      </c>
    </row>
    <row r="33" spans="1:17" ht="15" thickBot="1" x14ac:dyDescent="0.35">
      <c r="A33" s="6">
        <f t="shared" si="5"/>
        <v>31</v>
      </c>
      <c r="B33" s="8" t="s">
        <v>530</v>
      </c>
      <c r="C33" s="6" t="str">
        <f>_xlfn.XLOOKUP(B33,'[1]Pilots and FAI Numbers'!A:A,'[1]Pilots and FAI Numbers'!B:B)</f>
        <v>GBR</v>
      </c>
      <c r="D33" s="8">
        <f t="shared" si="4"/>
        <v>179.44034689011897</v>
      </c>
      <c r="E33" s="9" t="s">
        <v>7</v>
      </c>
      <c r="F33" s="9">
        <v>0</v>
      </c>
      <c r="G33" s="10" t="s">
        <v>7</v>
      </c>
      <c r="H33" s="10">
        <v>0</v>
      </c>
      <c r="I33" s="36" t="s">
        <v>7</v>
      </c>
      <c r="J33" s="36">
        <v>0</v>
      </c>
      <c r="K33" s="12">
        <v>174.26</v>
      </c>
      <c r="L33" s="12">
        <v>179.44034689011897</v>
      </c>
      <c r="N33" s="23">
        <f t="shared" si="0"/>
        <v>0</v>
      </c>
      <c r="O33" s="23">
        <f t="shared" si="1"/>
        <v>173.62904022234432</v>
      </c>
      <c r="P33" s="23">
        <f t="shared" si="2"/>
        <v>0</v>
      </c>
      <c r="Q33" s="23">
        <f t="shared" si="3"/>
        <v>0</v>
      </c>
    </row>
    <row r="34" spans="1:17" ht="15" thickBot="1" x14ac:dyDescent="0.35">
      <c r="A34" s="6">
        <f t="shared" si="5"/>
        <v>32</v>
      </c>
      <c r="B34" s="8" t="s">
        <v>107</v>
      </c>
      <c r="C34" s="6" t="str">
        <f>_xlfn.XLOOKUP(B34,'[1]Pilots and FAI Numbers'!A:A,'[1]Pilots and FAI Numbers'!B:B)</f>
        <v>FRA</v>
      </c>
      <c r="D34" s="8">
        <f t="shared" si="4"/>
        <v>173.62904022234432</v>
      </c>
      <c r="E34" s="9" t="s">
        <v>7</v>
      </c>
      <c r="F34" s="9">
        <v>0</v>
      </c>
      <c r="G34" s="10">
        <v>175.38600000000002</v>
      </c>
      <c r="H34" s="10">
        <v>173.62904022234432</v>
      </c>
      <c r="I34" s="36" t="s">
        <v>7</v>
      </c>
      <c r="J34" s="36">
        <v>0</v>
      </c>
      <c r="K34" s="12" t="s">
        <v>7</v>
      </c>
      <c r="L34" s="12">
        <v>0</v>
      </c>
      <c r="N34" s="23" t="e">
        <f>#REF!</f>
        <v>#REF!</v>
      </c>
      <c r="O34" s="23" t="e">
        <f>#REF!</f>
        <v>#REF!</v>
      </c>
      <c r="P34" s="23" t="e">
        <f>#REF!</f>
        <v>#REF!</v>
      </c>
      <c r="Q34" s="23" t="e">
        <f>#REF!</f>
        <v>#REF!</v>
      </c>
    </row>
    <row r="35" spans="1:17" x14ac:dyDescent="0.3">
      <c r="I35"/>
      <c r="J35"/>
    </row>
    <row r="36" spans="1:17" x14ac:dyDescent="0.3">
      <c r="I36"/>
      <c r="J36"/>
    </row>
    <row r="37" spans="1:17" x14ac:dyDescent="0.3">
      <c r="I37"/>
      <c r="J37"/>
    </row>
    <row r="38" spans="1:17" x14ac:dyDescent="0.3">
      <c r="I38"/>
      <c r="J38"/>
    </row>
    <row r="39" spans="1:17" x14ac:dyDescent="0.3">
      <c r="I39"/>
      <c r="J39"/>
    </row>
    <row r="40" spans="1:17" x14ac:dyDescent="0.3">
      <c r="I40"/>
      <c r="J40"/>
    </row>
    <row r="41" spans="1:17" x14ac:dyDescent="0.3">
      <c r="I41"/>
      <c r="J41"/>
    </row>
    <row r="42" spans="1:17" x14ac:dyDescent="0.3">
      <c r="I42"/>
      <c r="J42"/>
    </row>
    <row r="43" spans="1:17" x14ac:dyDescent="0.3">
      <c r="I43"/>
      <c r="J43"/>
    </row>
    <row r="44" spans="1:17" x14ac:dyDescent="0.3">
      <c r="I44"/>
      <c r="J44"/>
    </row>
    <row r="45" spans="1:17" x14ac:dyDescent="0.3">
      <c r="I45"/>
      <c r="J45"/>
    </row>
    <row r="46" spans="1:17" x14ac:dyDescent="0.3">
      <c r="I46"/>
      <c r="J46"/>
    </row>
    <row r="47" spans="1:17" x14ac:dyDescent="0.3">
      <c r="I47"/>
      <c r="J47"/>
    </row>
    <row r="48" spans="1:17" x14ac:dyDescent="0.3">
      <c r="I48"/>
      <c r="J48"/>
    </row>
    <row r="49" spans="9:10" x14ac:dyDescent="0.3">
      <c r="I49"/>
      <c r="J49"/>
    </row>
    <row r="50" spans="9:10" x14ac:dyDescent="0.3">
      <c r="I50"/>
      <c r="J50"/>
    </row>
    <row r="51" spans="9:10" x14ac:dyDescent="0.3">
      <c r="I51"/>
      <c r="J51"/>
    </row>
    <row r="52" spans="9:10" x14ac:dyDescent="0.3">
      <c r="I52"/>
      <c r="J52"/>
    </row>
    <row r="53" spans="9:10" x14ac:dyDescent="0.3">
      <c r="I53"/>
      <c r="J53"/>
    </row>
    <row r="54" spans="9:10" x14ac:dyDescent="0.3">
      <c r="I54"/>
      <c r="J54"/>
    </row>
    <row r="55" spans="9:10" x14ac:dyDescent="0.3">
      <c r="I55"/>
      <c r="J55"/>
    </row>
    <row r="56" spans="9:10" x14ac:dyDescent="0.3">
      <c r="I56"/>
      <c r="J56"/>
    </row>
    <row r="57" spans="9:10" x14ac:dyDescent="0.3">
      <c r="I57"/>
      <c r="J57"/>
    </row>
    <row r="58" spans="9:10" x14ac:dyDescent="0.3">
      <c r="I58"/>
      <c r="J58"/>
    </row>
    <row r="59" spans="9:10" x14ac:dyDescent="0.3">
      <c r="I59"/>
      <c r="J59"/>
    </row>
    <row r="60" spans="9:10" x14ac:dyDescent="0.3">
      <c r="I60"/>
      <c r="J60"/>
    </row>
    <row r="61" spans="9:10" x14ac:dyDescent="0.3">
      <c r="I61"/>
      <c r="J61"/>
    </row>
    <row r="62" spans="9:10" x14ac:dyDescent="0.3">
      <c r="I62"/>
      <c r="J62"/>
    </row>
    <row r="63" spans="9:10" x14ac:dyDescent="0.3">
      <c r="I63"/>
      <c r="J63"/>
    </row>
    <row r="64" spans="9:10" x14ac:dyDescent="0.3">
      <c r="I64"/>
      <c r="J64"/>
    </row>
    <row r="65" spans="9:10" x14ac:dyDescent="0.3">
      <c r="I65"/>
      <c r="J65"/>
    </row>
    <row r="66" spans="9:10" x14ac:dyDescent="0.3">
      <c r="I66"/>
      <c r="J66"/>
    </row>
    <row r="67" spans="9:10" x14ac:dyDescent="0.3">
      <c r="I67"/>
      <c r="J67"/>
    </row>
    <row r="68" spans="9:10" x14ac:dyDescent="0.3">
      <c r="I68"/>
      <c r="J68"/>
    </row>
    <row r="69" spans="9:10" x14ac:dyDescent="0.3">
      <c r="I69"/>
      <c r="J69"/>
    </row>
    <row r="70" spans="9:10" x14ac:dyDescent="0.3">
      <c r="I70"/>
      <c r="J70"/>
    </row>
    <row r="71" spans="9:10" x14ac:dyDescent="0.3">
      <c r="I71"/>
      <c r="J71"/>
    </row>
    <row r="72" spans="9:10" x14ac:dyDescent="0.3">
      <c r="I72"/>
      <c r="J72"/>
    </row>
    <row r="73" spans="9:10" x14ac:dyDescent="0.3">
      <c r="I73"/>
      <c r="J73"/>
    </row>
    <row r="74" spans="9:10" x14ac:dyDescent="0.3">
      <c r="I74"/>
      <c r="J74"/>
    </row>
    <row r="75" spans="9:10" x14ac:dyDescent="0.3">
      <c r="I75"/>
      <c r="J75"/>
    </row>
    <row r="76" spans="9:10" x14ac:dyDescent="0.3">
      <c r="I76"/>
      <c r="J76"/>
    </row>
    <row r="77" spans="9:10" x14ac:dyDescent="0.3">
      <c r="I77"/>
      <c r="J77"/>
    </row>
    <row r="78" spans="9:10" x14ac:dyDescent="0.3">
      <c r="I78"/>
      <c r="J78"/>
    </row>
    <row r="79" spans="9:10" x14ac:dyDescent="0.3">
      <c r="I79"/>
      <c r="J79"/>
    </row>
    <row r="80" spans="9:10" x14ac:dyDescent="0.3">
      <c r="I80"/>
      <c r="J80"/>
    </row>
    <row r="81" spans="9:10" x14ac:dyDescent="0.3">
      <c r="I81"/>
      <c r="J81"/>
    </row>
    <row r="82" spans="9:10" x14ac:dyDescent="0.3">
      <c r="I82"/>
      <c r="J82"/>
    </row>
    <row r="83" spans="9:10" x14ac:dyDescent="0.3">
      <c r="I83"/>
      <c r="J83"/>
    </row>
    <row r="84" spans="9:10" x14ac:dyDescent="0.3">
      <c r="I84"/>
      <c r="J84"/>
    </row>
    <row r="85" spans="9:10" x14ac:dyDescent="0.3">
      <c r="I85"/>
      <c r="J85"/>
    </row>
    <row r="86" spans="9:10" x14ac:dyDescent="0.3">
      <c r="I86"/>
      <c r="J86"/>
    </row>
    <row r="87" spans="9:10" x14ac:dyDescent="0.3">
      <c r="I87"/>
      <c r="J87"/>
    </row>
    <row r="88" spans="9:10" x14ac:dyDescent="0.3">
      <c r="I88"/>
      <c r="J88"/>
    </row>
    <row r="89" spans="9:10" x14ac:dyDescent="0.3">
      <c r="I89"/>
      <c r="J89"/>
    </row>
    <row r="90" spans="9:10" x14ac:dyDescent="0.3">
      <c r="I90"/>
      <c r="J90"/>
    </row>
    <row r="91" spans="9:10" x14ac:dyDescent="0.3">
      <c r="I91"/>
      <c r="J91"/>
    </row>
    <row r="92" spans="9:10" x14ac:dyDescent="0.3">
      <c r="I92"/>
      <c r="J92"/>
    </row>
    <row r="93" spans="9:10" x14ac:dyDescent="0.3">
      <c r="I93"/>
      <c r="J93"/>
    </row>
    <row r="94" spans="9:10" x14ac:dyDescent="0.3">
      <c r="I94"/>
      <c r="J94"/>
    </row>
    <row r="95" spans="9:10" x14ac:dyDescent="0.3">
      <c r="I95"/>
      <c r="J95"/>
    </row>
    <row r="96" spans="9:10" x14ac:dyDescent="0.3">
      <c r="I96"/>
      <c r="J96"/>
    </row>
    <row r="97" spans="9:10" x14ac:dyDescent="0.3">
      <c r="I97"/>
      <c r="J97"/>
    </row>
    <row r="98" spans="9:10" x14ac:dyDescent="0.3">
      <c r="I98"/>
      <c r="J98"/>
    </row>
    <row r="99" spans="9:10" x14ac:dyDescent="0.3">
      <c r="I99"/>
      <c r="J99"/>
    </row>
    <row r="100" spans="9:10" x14ac:dyDescent="0.3">
      <c r="I100"/>
      <c r="J100"/>
    </row>
    <row r="101" spans="9:10" x14ac:dyDescent="0.3">
      <c r="I101"/>
      <c r="J101"/>
    </row>
    <row r="102" spans="9:10" x14ac:dyDescent="0.3">
      <c r="I102"/>
      <c r="J102"/>
    </row>
    <row r="103" spans="9:10" x14ac:dyDescent="0.3">
      <c r="I103"/>
      <c r="J103"/>
    </row>
    <row r="104" spans="9:10" x14ac:dyDescent="0.3">
      <c r="I104"/>
      <c r="J104"/>
    </row>
    <row r="105" spans="9:10" x14ac:dyDescent="0.3">
      <c r="I105"/>
      <c r="J105"/>
    </row>
    <row r="106" spans="9:10" x14ac:dyDescent="0.3">
      <c r="I106"/>
      <c r="J106"/>
    </row>
    <row r="107" spans="9:10" x14ac:dyDescent="0.3">
      <c r="I107"/>
      <c r="J107"/>
    </row>
    <row r="108" spans="9:10" x14ac:dyDescent="0.3">
      <c r="I108"/>
      <c r="J108"/>
    </row>
    <row r="109" spans="9:10" x14ac:dyDescent="0.3">
      <c r="I109"/>
      <c r="J109"/>
    </row>
    <row r="110" spans="9:10" x14ac:dyDescent="0.3">
      <c r="I110"/>
      <c r="J110"/>
    </row>
    <row r="111" spans="9:10" x14ac:dyDescent="0.3">
      <c r="I111"/>
      <c r="J111"/>
    </row>
    <row r="112" spans="9:10" x14ac:dyDescent="0.3">
      <c r="I112"/>
      <c r="J112"/>
    </row>
    <row r="113" spans="9:10" x14ac:dyDescent="0.3">
      <c r="I113"/>
      <c r="J113"/>
    </row>
    <row r="114" spans="9:10" x14ac:dyDescent="0.3">
      <c r="I114"/>
      <c r="J114"/>
    </row>
    <row r="115" spans="9:10" x14ac:dyDescent="0.3">
      <c r="I115"/>
      <c r="J115"/>
    </row>
    <row r="116" spans="9:10" x14ac:dyDescent="0.3">
      <c r="I116"/>
      <c r="J116"/>
    </row>
    <row r="117" spans="9:10" x14ac:dyDescent="0.3">
      <c r="I117"/>
      <c r="J117"/>
    </row>
    <row r="118" spans="9:10" x14ac:dyDescent="0.3">
      <c r="I118"/>
      <c r="J118"/>
    </row>
    <row r="119" spans="9:10" x14ac:dyDescent="0.3">
      <c r="I119"/>
      <c r="J119"/>
    </row>
    <row r="120" spans="9:10" x14ac:dyDescent="0.3">
      <c r="I120"/>
      <c r="J120"/>
    </row>
    <row r="121" spans="9:10" x14ac:dyDescent="0.3">
      <c r="I121"/>
      <c r="J121"/>
    </row>
    <row r="122" spans="9:10" x14ac:dyDescent="0.3">
      <c r="I122"/>
      <c r="J122"/>
    </row>
    <row r="123" spans="9:10" x14ac:dyDescent="0.3">
      <c r="I123"/>
      <c r="J123"/>
    </row>
    <row r="124" spans="9:10" x14ac:dyDescent="0.3">
      <c r="I124"/>
      <c r="J124"/>
    </row>
    <row r="125" spans="9:10" x14ac:dyDescent="0.3">
      <c r="I125"/>
      <c r="J125"/>
    </row>
    <row r="126" spans="9:10" x14ac:dyDescent="0.3">
      <c r="I126"/>
      <c r="J126"/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8D5B-3BAB-4B42-9646-8D0FC8D68376}">
  <sheetPr>
    <pageSetUpPr fitToPage="1"/>
  </sheetPr>
  <dimension ref="A1:L34"/>
  <sheetViews>
    <sheetView zoomScale="97" zoomScaleNormal="115" workbookViewId="0">
      <selection activeCell="A2" sqref="A1:L1048576"/>
    </sheetView>
  </sheetViews>
  <sheetFormatPr defaultRowHeight="14.4" x14ac:dyDescent="0.3"/>
  <cols>
    <col min="1" max="1" width="4.5546875" bestFit="1" customWidth="1"/>
    <col min="2" max="2" width="19.109375" bestFit="1" customWidth="1"/>
    <col min="3" max="3" width="7.5546875" bestFit="1" customWidth="1"/>
    <col min="4" max="4" width="13.21875" bestFit="1" customWidth="1"/>
    <col min="5" max="5" width="7.88671875" bestFit="1" customWidth="1"/>
    <col min="6" max="6" width="8.6640625" bestFit="1" customWidth="1"/>
    <col min="7" max="7" width="7.88671875" bestFit="1" customWidth="1"/>
    <col min="8" max="8" width="8.6640625" bestFit="1" customWidth="1"/>
    <col min="9" max="9" width="7.88671875" bestFit="1" customWidth="1"/>
    <col min="10" max="10" width="8.6640625" bestFit="1" customWidth="1"/>
    <col min="11" max="11" width="7.88671875" bestFit="1" customWidth="1"/>
    <col min="12" max="12" width="8.6640625" bestFit="1" customWidth="1"/>
  </cols>
  <sheetData>
    <row r="1" spans="1:12" ht="60" customHeight="1" thickBot="1" x14ac:dyDescent="0.35">
      <c r="A1" s="39" t="s">
        <v>524</v>
      </c>
      <c r="B1" s="40"/>
      <c r="C1" s="40"/>
      <c r="D1" s="40"/>
      <c r="E1" s="41" t="s">
        <v>192</v>
      </c>
      <c r="F1" s="42"/>
      <c r="G1" s="43" t="s">
        <v>532</v>
      </c>
      <c r="H1" s="44"/>
      <c r="I1" s="49" t="s">
        <v>533</v>
      </c>
      <c r="J1" s="50"/>
      <c r="K1" s="51" t="s">
        <v>534</v>
      </c>
      <c r="L1" s="52"/>
    </row>
    <row r="2" spans="1:12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5" t="s">
        <v>3</v>
      </c>
      <c r="L2" s="5" t="s">
        <v>4</v>
      </c>
    </row>
    <row r="3" spans="1:12" ht="15" thickBot="1" x14ac:dyDescent="0.35">
      <c r="A3" s="6">
        <v>1</v>
      </c>
      <c r="B3" s="7" t="s">
        <v>5</v>
      </c>
      <c r="C3" s="6" t="s">
        <v>6</v>
      </c>
      <c r="D3" s="8">
        <f t="shared" ref="D3:D34" si="0">SUM(F3,H3,J3,L3)-MIN(F3,H3,J3,L3)</f>
        <v>2994.1298664923906</v>
      </c>
      <c r="E3" s="9">
        <v>58.025000000000013</v>
      </c>
      <c r="F3" s="9">
        <v>994.12986649239076</v>
      </c>
      <c r="G3" s="10">
        <v>57.897199999999998</v>
      </c>
      <c r="H3" s="10">
        <v>1000</v>
      </c>
      <c r="I3" s="11">
        <v>57.923999999999999</v>
      </c>
      <c r="J3" s="11">
        <v>1000</v>
      </c>
      <c r="K3" s="12" t="s">
        <v>7</v>
      </c>
      <c r="L3" s="12">
        <v>0</v>
      </c>
    </row>
    <row r="4" spans="1:12" ht="15" thickBot="1" x14ac:dyDescent="0.35">
      <c r="A4" s="6">
        <f>A3+1</f>
        <v>2</v>
      </c>
      <c r="B4" s="7" t="s">
        <v>25</v>
      </c>
      <c r="C4" s="6" t="s">
        <v>26</v>
      </c>
      <c r="D4" s="8">
        <f t="shared" si="0"/>
        <v>1523.9624691318331</v>
      </c>
      <c r="E4" s="9" t="s">
        <v>7</v>
      </c>
      <c r="F4" s="9">
        <v>0</v>
      </c>
      <c r="G4" s="10">
        <v>65.231740000000002</v>
      </c>
      <c r="H4" s="10">
        <v>948.38567572208285</v>
      </c>
      <c r="I4" s="11" t="s">
        <v>7</v>
      </c>
      <c r="J4" s="11">
        <v>0</v>
      </c>
      <c r="K4" s="12">
        <v>121.46600000000001</v>
      </c>
      <c r="L4" s="12">
        <v>575.57679340975039</v>
      </c>
    </row>
    <row r="5" spans="1:12" ht="15" thickBot="1" x14ac:dyDescent="0.35">
      <c r="A5" s="6">
        <v>2</v>
      </c>
      <c r="B5" s="7" t="s">
        <v>11</v>
      </c>
      <c r="C5" s="6" t="s">
        <v>12</v>
      </c>
      <c r="D5" s="8">
        <f t="shared" si="0"/>
        <v>1502.9961483031509</v>
      </c>
      <c r="E5" s="9">
        <v>200</v>
      </c>
      <c r="F5" s="9">
        <v>0</v>
      </c>
      <c r="G5" s="10">
        <v>66.809200000000004</v>
      </c>
      <c r="H5" s="10">
        <v>937.2848388631329</v>
      </c>
      <c r="I5" s="11">
        <v>119.626</v>
      </c>
      <c r="J5" s="11">
        <v>565.711309440018</v>
      </c>
      <c r="K5" s="12" t="s">
        <v>7</v>
      </c>
      <c r="L5" s="12">
        <v>0</v>
      </c>
    </row>
    <row r="6" spans="1:12" ht="15" thickBot="1" x14ac:dyDescent="0.35">
      <c r="A6" s="6">
        <f t="shared" ref="A6:A30" si="1">A5+1</f>
        <v>3</v>
      </c>
      <c r="B6" s="7" t="s">
        <v>27</v>
      </c>
      <c r="C6" s="6" t="s">
        <v>28</v>
      </c>
      <c r="D6" s="8">
        <f t="shared" si="0"/>
        <v>1388.717302707827</v>
      </c>
      <c r="E6" s="9" t="s">
        <v>7</v>
      </c>
      <c r="F6" s="9">
        <v>0</v>
      </c>
      <c r="G6" s="10">
        <v>86.527200000000008</v>
      </c>
      <c r="H6" s="10">
        <v>798.52613741601147</v>
      </c>
      <c r="I6" s="11">
        <v>116.148</v>
      </c>
      <c r="J6" s="11">
        <v>590.19116529181554</v>
      </c>
      <c r="K6" s="12" t="s">
        <v>7</v>
      </c>
      <c r="L6" s="12">
        <v>0</v>
      </c>
    </row>
    <row r="7" spans="1:12" ht="15" thickBot="1" x14ac:dyDescent="0.35">
      <c r="A7" s="6">
        <f t="shared" si="1"/>
        <v>4</v>
      </c>
      <c r="B7" s="7" t="s">
        <v>13</v>
      </c>
      <c r="C7" s="6" t="s">
        <v>12</v>
      </c>
      <c r="D7" s="8">
        <f t="shared" si="0"/>
        <v>1306.0196967953436</v>
      </c>
      <c r="E7" s="9">
        <v>67.395000000000024</v>
      </c>
      <c r="F7" s="9">
        <v>928.51974605545672</v>
      </c>
      <c r="G7" s="10">
        <v>146.3562</v>
      </c>
      <c r="H7" s="10">
        <v>377.49995073988686</v>
      </c>
      <c r="I7" s="11" t="s">
        <v>7</v>
      </c>
      <c r="J7" s="11">
        <v>0</v>
      </c>
      <c r="K7" s="12" t="s">
        <v>7</v>
      </c>
      <c r="L7" s="12">
        <v>0</v>
      </c>
    </row>
    <row r="8" spans="1:12" ht="15" thickBot="1" x14ac:dyDescent="0.35">
      <c r="A8" s="6">
        <f t="shared" si="1"/>
        <v>5</v>
      </c>
      <c r="B8" s="7" t="s">
        <v>14</v>
      </c>
      <c r="C8" s="6" t="s">
        <v>15</v>
      </c>
      <c r="D8" s="8">
        <f t="shared" si="0"/>
        <v>1000</v>
      </c>
      <c r="E8" s="9">
        <v>57.186666666666646</v>
      </c>
      <c r="F8" s="9">
        <v>1000</v>
      </c>
      <c r="G8" s="10" t="s">
        <v>7</v>
      </c>
      <c r="H8" s="10">
        <v>0</v>
      </c>
      <c r="I8" s="11" t="s">
        <v>7</v>
      </c>
      <c r="J8" s="11">
        <v>0</v>
      </c>
      <c r="K8" s="12" t="s">
        <v>7</v>
      </c>
      <c r="L8" s="12">
        <v>0</v>
      </c>
    </row>
    <row r="9" spans="1:12" ht="15" thickBot="1" x14ac:dyDescent="0.35">
      <c r="A9" s="6">
        <f t="shared" si="1"/>
        <v>6</v>
      </c>
      <c r="B9" s="7" t="s">
        <v>110</v>
      </c>
      <c r="C9" s="6" t="str">
        <f>_xlfn.XLOOKUP(B9,'[2]Pilots and FAI Numbers'!A:A,'[2]Pilots and FAI Numbers'!B:B,"-")</f>
        <v>GBR</v>
      </c>
      <c r="D9" s="8">
        <f t="shared" si="0"/>
        <v>1000</v>
      </c>
      <c r="E9" s="9" t="s">
        <v>7</v>
      </c>
      <c r="F9" s="9">
        <v>0</v>
      </c>
      <c r="G9" s="10" t="s">
        <v>7</v>
      </c>
      <c r="H9" s="10">
        <v>0</v>
      </c>
      <c r="I9" s="11" t="s">
        <v>7</v>
      </c>
      <c r="J9" s="11">
        <v>0</v>
      </c>
      <c r="K9" s="12">
        <v>63.555999999999997</v>
      </c>
      <c r="L9" s="12">
        <v>1000</v>
      </c>
    </row>
    <row r="10" spans="1:12" ht="15" thickBot="1" x14ac:dyDescent="0.35">
      <c r="A10" s="6">
        <f t="shared" si="1"/>
        <v>7</v>
      </c>
      <c r="B10" s="7" t="s">
        <v>39</v>
      </c>
      <c r="C10" s="6" t="str">
        <f>_xlfn.XLOOKUP(B10,'[2]Pilots and FAI Numbers'!A:A,'[2]Pilots and FAI Numbers'!B:B,"-")</f>
        <v>GER</v>
      </c>
      <c r="D10" s="8">
        <f t="shared" si="0"/>
        <v>998.28260930769466</v>
      </c>
      <c r="E10" s="9" t="s">
        <v>7</v>
      </c>
      <c r="F10" s="9">
        <v>0</v>
      </c>
      <c r="G10" s="10" t="s">
        <v>7</v>
      </c>
      <c r="H10" s="10">
        <v>0</v>
      </c>
      <c r="I10" s="11">
        <v>58.167999999999992</v>
      </c>
      <c r="J10" s="11">
        <v>998.28260930769466</v>
      </c>
      <c r="K10" s="12" t="s">
        <v>7</v>
      </c>
      <c r="L10" s="12">
        <v>0</v>
      </c>
    </row>
    <row r="11" spans="1:12" ht="15" thickBot="1" x14ac:dyDescent="0.35">
      <c r="A11" s="6">
        <f t="shared" si="1"/>
        <v>8</v>
      </c>
      <c r="B11" s="7" t="s">
        <v>10</v>
      </c>
      <c r="C11" s="6" t="str">
        <f>_xlfn.XLOOKUP(B11,'[2]Pilots and FAI Numbers'!A:A,'[2]Pilots and FAI Numbers'!B:B,"-")</f>
        <v>CZE</v>
      </c>
      <c r="D11" s="8">
        <f t="shared" si="0"/>
        <v>994.52405754666518</v>
      </c>
      <c r="E11" s="9" t="s">
        <v>7</v>
      </c>
      <c r="F11" s="9">
        <v>0</v>
      </c>
      <c r="G11" s="10" t="s">
        <v>7</v>
      </c>
      <c r="H11" s="10">
        <v>0</v>
      </c>
      <c r="I11" s="11">
        <v>58.701999999999998</v>
      </c>
      <c r="J11" s="11">
        <v>994.52405754666518</v>
      </c>
      <c r="K11" s="12" t="s">
        <v>7</v>
      </c>
      <c r="L11" s="12">
        <v>0</v>
      </c>
    </row>
    <row r="12" spans="1:12" ht="15" thickBot="1" x14ac:dyDescent="0.35">
      <c r="A12" s="6">
        <f t="shared" si="1"/>
        <v>9</v>
      </c>
      <c r="B12" s="7" t="s">
        <v>8</v>
      </c>
      <c r="C12" s="6" t="str">
        <f>_xlfn.XLOOKUP(B12,'[2]Pilots and FAI Numbers'!A:A,'[2]Pilots and FAI Numbers'!B:B,"-")</f>
        <v>CZE</v>
      </c>
      <c r="D12" s="8">
        <f t="shared" si="0"/>
        <v>993.55274641741028</v>
      </c>
      <c r="E12" s="9" t="s">
        <v>7</v>
      </c>
      <c r="F12" s="9">
        <v>0</v>
      </c>
      <c r="G12" s="10" t="s">
        <v>7</v>
      </c>
      <c r="H12" s="10">
        <v>0</v>
      </c>
      <c r="I12" s="11">
        <v>58.840000000000011</v>
      </c>
      <c r="J12" s="11">
        <v>993.55274641741028</v>
      </c>
      <c r="K12" s="12" t="s">
        <v>7</v>
      </c>
      <c r="L12" s="12">
        <v>0</v>
      </c>
    </row>
    <row r="13" spans="1:12" ht="15" thickBot="1" x14ac:dyDescent="0.35">
      <c r="A13" s="6">
        <f t="shared" si="1"/>
        <v>10</v>
      </c>
      <c r="B13" s="7" t="s">
        <v>19</v>
      </c>
      <c r="C13" s="6" t="s">
        <v>15</v>
      </c>
      <c r="D13" s="8">
        <f t="shared" si="0"/>
        <v>993.25459807674338</v>
      </c>
      <c r="E13" s="9">
        <v>58.15</v>
      </c>
      <c r="F13" s="9">
        <v>993.25459807674338</v>
      </c>
      <c r="G13" s="10" t="s">
        <v>7</v>
      </c>
      <c r="H13" s="10">
        <v>0</v>
      </c>
      <c r="I13" s="11" t="s">
        <v>7</v>
      </c>
      <c r="J13" s="11">
        <v>0</v>
      </c>
      <c r="K13" s="12" t="s">
        <v>7</v>
      </c>
      <c r="L13" s="12">
        <v>0</v>
      </c>
    </row>
    <row r="14" spans="1:12" ht="15" thickBot="1" x14ac:dyDescent="0.35">
      <c r="A14" s="6">
        <f t="shared" si="1"/>
        <v>11</v>
      </c>
      <c r="B14" s="7" t="s">
        <v>57</v>
      </c>
      <c r="C14" s="6" t="str">
        <f>_xlfn.XLOOKUP(B14,'[2]Pilots and FAI Numbers'!A:A,'[2]Pilots and FAI Numbers'!B:B,"-")</f>
        <v>AUS</v>
      </c>
      <c r="D14" s="8">
        <f t="shared" si="0"/>
        <v>985.30364030518888</v>
      </c>
      <c r="E14" s="9" t="s">
        <v>7</v>
      </c>
      <c r="F14" s="9">
        <v>0</v>
      </c>
      <c r="G14" s="10" t="s">
        <v>7</v>
      </c>
      <c r="H14" s="10">
        <v>0</v>
      </c>
      <c r="I14" s="11">
        <v>60.012</v>
      </c>
      <c r="J14" s="11">
        <v>985.30364030518888</v>
      </c>
      <c r="K14" s="12" t="s">
        <v>7</v>
      </c>
      <c r="L14" s="12">
        <v>0</v>
      </c>
    </row>
    <row r="15" spans="1:12" ht="15" thickBot="1" x14ac:dyDescent="0.35">
      <c r="A15" s="6">
        <f t="shared" si="1"/>
        <v>12</v>
      </c>
      <c r="B15" s="7" t="s">
        <v>30</v>
      </c>
      <c r="C15" s="6" t="s">
        <v>28</v>
      </c>
      <c r="D15" s="8">
        <f t="shared" si="0"/>
        <v>977.25871692887131</v>
      </c>
      <c r="E15" s="9" t="s">
        <v>7</v>
      </c>
      <c r="F15" s="9">
        <v>0</v>
      </c>
      <c r="G15" s="10">
        <v>61.128799999999998</v>
      </c>
      <c r="H15" s="10">
        <v>977.25871692887131</v>
      </c>
      <c r="I15" s="11" t="s">
        <v>7</v>
      </c>
      <c r="J15" s="11">
        <v>0</v>
      </c>
      <c r="K15" s="12" t="s">
        <v>7</v>
      </c>
      <c r="L15" s="12">
        <v>0</v>
      </c>
    </row>
    <row r="16" spans="1:12" ht="15" thickBot="1" x14ac:dyDescent="0.35">
      <c r="A16" s="6">
        <f t="shared" si="1"/>
        <v>13</v>
      </c>
      <c r="B16" s="7" t="s">
        <v>528</v>
      </c>
      <c r="C16" s="6" t="s">
        <v>529</v>
      </c>
      <c r="D16" s="8">
        <f t="shared" si="0"/>
        <v>973.63429855006382</v>
      </c>
      <c r="E16" s="9" t="s">
        <v>7</v>
      </c>
      <c r="F16" s="9">
        <v>0</v>
      </c>
      <c r="G16" s="10">
        <v>61.643839999999997</v>
      </c>
      <c r="H16" s="10">
        <v>973.63429855006382</v>
      </c>
      <c r="I16" s="11" t="s">
        <v>7</v>
      </c>
      <c r="J16" s="11">
        <v>0</v>
      </c>
      <c r="K16" s="12" t="s">
        <v>7</v>
      </c>
      <c r="L16" s="12">
        <v>0</v>
      </c>
    </row>
    <row r="17" spans="1:12" ht="15" thickBot="1" x14ac:dyDescent="0.35">
      <c r="A17" s="6">
        <f t="shared" si="1"/>
        <v>14</v>
      </c>
      <c r="B17" s="7" t="s">
        <v>20</v>
      </c>
      <c r="C17" s="6" t="str">
        <f>_xlfn.XLOOKUP(B17,'[2]Pilots and FAI Numbers'!A:A,'[2]Pilots and FAI Numbers'!B:B,"-")</f>
        <v>GER</v>
      </c>
      <c r="D17" s="8">
        <f t="shared" si="0"/>
        <v>972.62028773332588</v>
      </c>
      <c r="E17" s="9" t="s">
        <v>7</v>
      </c>
      <c r="F17" s="9">
        <v>0</v>
      </c>
      <c r="G17" s="10" t="s">
        <v>7</v>
      </c>
      <c r="H17" s="10">
        <v>0</v>
      </c>
      <c r="I17" s="11">
        <v>61.814</v>
      </c>
      <c r="J17" s="11">
        <v>972.62028773332588</v>
      </c>
      <c r="K17" s="12" t="s">
        <v>7</v>
      </c>
      <c r="L17" s="12">
        <v>0</v>
      </c>
    </row>
    <row r="18" spans="1:12" ht="15" thickBot="1" x14ac:dyDescent="0.35">
      <c r="A18" s="6">
        <f t="shared" si="1"/>
        <v>15</v>
      </c>
      <c r="B18" s="7" t="s">
        <v>18</v>
      </c>
      <c r="C18" s="6" t="s">
        <v>15</v>
      </c>
      <c r="D18" s="8">
        <f t="shared" si="0"/>
        <v>966.45971431238911</v>
      </c>
      <c r="E18" s="9">
        <v>61.976666666666652</v>
      </c>
      <c r="F18" s="9">
        <v>966.45971431238911</v>
      </c>
      <c r="G18" s="10" t="s">
        <v>7</v>
      </c>
      <c r="H18" s="10">
        <v>0</v>
      </c>
      <c r="I18" s="11" t="s">
        <v>7</v>
      </c>
      <c r="J18" s="11">
        <v>0</v>
      </c>
      <c r="K18" s="12" t="s">
        <v>7</v>
      </c>
      <c r="L18" s="12">
        <v>0</v>
      </c>
    </row>
    <row r="19" spans="1:12" ht="15" thickBot="1" x14ac:dyDescent="0.35">
      <c r="A19" s="6">
        <f t="shared" si="1"/>
        <v>16</v>
      </c>
      <c r="B19" s="7" t="s">
        <v>21</v>
      </c>
      <c r="C19" s="6" t="str">
        <f>_xlfn.XLOOKUP(B19,'[2]Pilots and FAI Numbers'!A:A,'[2]Pilots and FAI Numbers'!B:B,"-")</f>
        <v>CZE</v>
      </c>
      <c r="D19" s="8">
        <f t="shared" si="0"/>
        <v>957.54384977054542</v>
      </c>
      <c r="E19" s="9" t="s">
        <v>7</v>
      </c>
      <c r="F19" s="9">
        <v>0</v>
      </c>
      <c r="G19" s="10" t="s">
        <v>7</v>
      </c>
      <c r="H19" s="10">
        <v>0</v>
      </c>
      <c r="I19" s="11">
        <v>63.955999999999996</v>
      </c>
      <c r="J19" s="11">
        <v>957.54384977054542</v>
      </c>
      <c r="K19" s="12" t="s">
        <v>7</v>
      </c>
      <c r="L19" s="12">
        <v>0</v>
      </c>
    </row>
    <row r="20" spans="1:12" ht="15" thickBot="1" x14ac:dyDescent="0.35">
      <c r="A20" s="6">
        <f t="shared" si="1"/>
        <v>17</v>
      </c>
      <c r="B20" s="7" t="s">
        <v>22</v>
      </c>
      <c r="C20" s="6" t="s">
        <v>15</v>
      </c>
      <c r="D20" s="8">
        <f t="shared" si="0"/>
        <v>957.40360377182321</v>
      </c>
      <c r="E20" s="9">
        <v>63.27</v>
      </c>
      <c r="F20" s="9">
        <v>957.40360377182321</v>
      </c>
      <c r="G20" s="10" t="s">
        <v>7</v>
      </c>
      <c r="H20" s="10">
        <v>0</v>
      </c>
      <c r="I20" s="11" t="s">
        <v>7</v>
      </c>
      <c r="J20" s="11">
        <v>0</v>
      </c>
      <c r="K20" s="12" t="s">
        <v>7</v>
      </c>
      <c r="L20" s="12">
        <v>0</v>
      </c>
    </row>
    <row r="21" spans="1:12" ht="15" thickBot="1" x14ac:dyDescent="0.35">
      <c r="A21" s="6">
        <f t="shared" si="1"/>
        <v>18</v>
      </c>
      <c r="B21" s="7" t="s">
        <v>40</v>
      </c>
      <c r="C21" s="6" t="s">
        <v>41</v>
      </c>
      <c r="D21" s="8">
        <f t="shared" si="0"/>
        <v>948.22536923973348</v>
      </c>
      <c r="E21" s="9" t="s">
        <v>7</v>
      </c>
      <c r="F21" s="9">
        <v>0</v>
      </c>
      <c r="G21" s="10">
        <v>65.254519999999999</v>
      </c>
      <c r="H21" s="10">
        <v>948.22536923973348</v>
      </c>
      <c r="I21" s="11" t="s">
        <v>7</v>
      </c>
      <c r="J21" s="11">
        <v>0</v>
      </c>
      <c r="K21" s="12" t="s">
        <v>7</v>
      </c>
      <c r="L21" s="12">
        <v>0</v>
      </c>
    </row>
    <row r="22" spans="1:12" ht="15" thickBot="1" x14ac:dyDescent="0.35">
      <c r="A22" s="6">
        <f t="shared" si="1"/>
        <v>19</v>
      </c>
      <c r="B22" s="7" t="s">
        <v>223</v>
      </c>
      <c r="C22" s="6" t="s">
        <v>15</v>
      </c>
      <c r="D22" s="8">
        <f t="shared" si="0"/>
        <v>926.55914480440651</v>
      </c>
      <c r="E22" s="9">
        <v>67.674999999999997</v>
      </c>
      <c r="F22" s="9">
        <v>926.55914480440651</v>
      </c>
      <c r="G22" s="10" t="s">
        <v>7</v>
      </c>
      <c r="H22" s="10">
        <v>0</v>
      </c>
      <c r="I22" s="11" t="s">
        <v>7</v>
      </c>
      <c r="J22" s="11">
        <v>0</v>
      </c>
      <c r="K22" s="12" t="s">
        <v>7</v>
      </c>
      <c r="L22" s="12">
        <v>0</v>
      </c>
    </row>
    <row r="23" spans="1:12" ht="15" thickBot="1" x14ac:dyDescent="0.35">
      <c r="A23" s="6">
        <f t="shared" si="1"/>
        <v>20</v>
      </c>
      <c r="B23" s="7" t="s">
        <v>84</v>
      </c>
      <c r="C23" s="6" t="s">
        <v>15</v>
      </c>
      <c r="D23" s="8">
        <f t="shared" si="0"/>
        <v>889.10932686023693</v>
      </c>
      <c r="E23" s="9">
        <v>73.023333333333341</v>
      </c>
      <c r="F23" s="9">
        <v>889.10932686023693</v>
      </c>
      <c r="G23" s="10" t="s">
        <v>7</v>
      </c>
      <c r="H23" s="10">
        <v>0</v>
      </c>
      <c r="I23" s="11" t="s">
        <v>7</v>
      </c>
      <c r="J23" s="11">
        <v>0</v>
      </c>
      <c r="K23" s="12" t="s">
        <v>7</v>
      </c>
      <c r="L23" s="12">
        <v>0</v>
      </c>
    </row>
    <row r="24" spans="1:12" ht="15" thickBot="1" x14ac:dyDescent="0.35">
      <c r="A24" s="6">
        <f t="shared" si="1"/>
        <v>21</v>
      </c>
      <c r="B24" s="7" t="s">
        <v>133</v>
      </c>
      <c r="C24" s="6" t="str">
        <f>_xlfn.XLOOKUP(B24,'[2]Pilots and FAI Numbers'!A:A,'[2]Pilots and FAI Numbers'!B:B,"-")</f>
        <v>GBR</v>
      </c>
      <c r="D24" s="8">
        <f t="shared" si="0"/>
        <v>800.6361584239686</v>
      </c>
      <c r="E24" s="9" t="s">
        <v>7</v>
      </c>
      <c r="F24" s="9">
        <v>0</v>
      </c>
      <c r="G24" s="10" t="s">
        <v>7</v>
      </c>
      <c r="H24" s="10">
        <v>0</v>
      </c>
      <c r="I24" s="11" t="s">
        <v>7</v>
      </c>
      <c r="J24" s="11">
        <v>0</v>
      </c>
      <c r="K24" s="12">
        <v>90.75800000000001</v>
      </c>
      <c r="L24" s="12">
        <v>800.6361584239686</v>
      </c>
    </row>
    <row r="25" spans="1:12" ht="15" thickBot="1" x14ac:dyDescent="0.35">
      <c r="A25" s="6">
        <f t="shared" si="1"/>
        <v>22</v>
      </c>
      <c r="B25" s="7" t="s">
        <v>530</v>
      </c>
      <c r="C25" s="6" t="str">
        <f>_xlfn.XLOOKUP(B25,'[2]Pilots and FAI Numbers'!A:A,'[2]Pilots and FAI Numbers'!B:B,"-")</f>
        <v>GBR</v>
      </c>
      <c r="D25" s="8">
        <f t="shared" si="0"/>
        <v>765.16373017501678</v>
      </c>
      <c r="E25" s="9" t="s">
        <v>7</v>
      </c>
      <c r="F25" s="9">
        <v>0</v>
      </c>
      <c r="G25" s="10" t="s">
        <v>7</v>
      </c>
      <c r="H25" s="10">
        <v>0</v>
      </c>
      <c r="I25" s="11" t="s">
        <v>7</v>
      </c>
      <c r="J25" s="11">
        <v>0</v>
      </c>
      <c r="K25" s="12">
        <v>95.597999999999999</v>
      </c>
      <c r="L25" s="12">
        <v>765.16373017501678</v>
      </c>
    </row>
    <row r="26" spans="1:12" ht="15" thickBot="1" x14ac:dyDescent="0.35">
      <c r="A26" s="6">
        <f t="shared" si="1"/>
        <v>23</v>
      </c>
      <c r="B26" s="7" t="s">
        <v>67</v>
      </c>
      <c r="C26" s="6" t="s">
        <v>15</v>
      </c>
      <c r="D26" s="8">
        <f t="shared" si="0"/>
        <v>759.604612081038</v>
      </c>
      <c r="E26" s="9">
        <v>91.518333333333359</v>
      </c>
      <c r="F26" s="9">
        <v>759.604612081038</v>
      </c>
      <c r="G26" s="10" t="s">
        <v>7</v>
      </c>
      <c r="H26" s="10">
        <v>0</v>
      </c>
      <c r="I26" s="11" t="s">
        <v>7</v>
      </c>
      <c r="J26" s="11">
        <v>0</v>
      </c>
      <c r="K26" s="12" t="s">
        <v>7</v>
      </c>
      <c r="L26" s="12">
        <v>0</v>
      </c>
    </row>
    <row r="27" spans="1:12" ht="15" thickBot="1" x14ac:dyDescent="0.35">
      <c r="A27" s="6">
        <f t="shared" si="1"/>
        <v>24</v>
      </c>
      <c r="B27" s="7" t="s">
        <v>531</v>
      </c>
      <c r="C27" s="6" t="str">
        <f>_xlfn.XLOOKUP(B27,'[2]Pilots and FAI Numbers'!A:A,'[2]Pilots and FAI Numbers'!B:B,"-")</f>
        <v>GER</v>
      </c>
      <c r="D27" s="8">
        <f t="shared" si="0"/>
        <v>718.89692840451607</v>
      </c>
      <c r="E27" s="9" t="s">
        <v>7</v>
      </c>
      <c r="F27" s="9">
        <v>0</v>
      </c>
      <c r="G27" s="10" t="s">
        <v>7</v>
      </c>
      <c r="H27" s="10">
        <v>0</v>
      </c>
      <c r="I27" s="11">
        <v>97.861999999999995</v>
      </c>
      <c r="J27" s="11">
        <v>718.89692840451607</v>
      </c>
      <c r="K27" s="12" t="s">
        <v>7</v>
      </c>
      <c r="L27" s="12">
        <v>0</v>
      </c>
    </row>
    <row r="28" spans="1:12" ht="15" thickBot="1" x14ac:dyDescent="0.35">
      <c r="A28" s="6">
        <f t="shared" si="1"/>
        <v>25</v>
      </c>
      <c r="B28" s="7" t="s">
        <v>24</v>
      </c>
      <c r="C28" s="6" t="s">
        <v>15</v>
      </c>
      <c r="D28" s="8">
        <f t="shared" si="0"/>
        <v>634.93137895621317</v>
      </c>
      <c r="E28" s="9">
        <v>109.32333333333334</v>
      </c>
      <c r="F28" s="9">
        <v>634.93137895621317</v>
      </c>
      <c r="G28" s="10" t="s">
        <v>7</v>
      </c>
      <c r="H28" s="10">
        <v>0</v>
      </c>
      <c r="I28" s="11" t="s">
        <v>7</v>
      </c>
      <c r="J28" s="11">
        <v>0</v>
      </c>
      <c r="K28" s="12" t="s">
        <v>7</v>
      </c>
      <c r="L28" s="12">
        <v>0</v>
      </c>
    </row>
    <row r="29" spans="1:12" ht="15" thickBot="1" x14ac:dyDescent="0.35">
      <c r="A29" s="6">
        <f t="shared" si="1"/>
        <v>26</v>
      </c>
      <c r="B29" s="7" t="s">
        <v>16</v>
      </c>
      <c r="C29" s="6" t="str">
        <f>_xlfn.XLOOKUP(B29,'[2]Pilots and FAI Numbers'!A:A,'[2]Pilots and FAI Numbers'!B:B,"-")</f>
        <v>GER</v>
      </c>
      <c r="D29" s="8">
        <f t="shared" si="0"/>
        <v>586.79861482586796</v>
      </c>
      <c r="E29" s="9" t="s">
        <v>7</v>
      </c>
      <c r="F29" s="9">
        <v>0</v>
      </c>
      <c r="G29" s="10" t="s">
        <v>7</v>
      </c>
      <c r="H29" s="10">
        <v>0</v>
      </c>
      <c r="I29" s="11">
        <v>116.63</v>
      </c>
      <c r="J29" s="11">
        <v>586.79861482586796</v>
      </c>
      <c r="K29" s="12" t="s">
        <v>7</v>
      </c>
      <c r="L29" s="12">
        <v>0</v>
      </c>
    </row>
    <row r="30" spans="1:12" ht="15" thickBot="1" x14ac:dyDescent="0.35">
      <c r="A30" s="6">
        <f t="shared" si="1"/>
        <v>27</v>
      </c>
      <c r="B30" s="7" t="s">
        <v>25</v>
      </c>
      <c r="C30" s="6" t="str">
        <f>_xlfn.XLOOKUP(B30,'[2]Pilots and FAI Numbers'!A:A,'[2]Pilots and FAI Numbers'!B:B,"-")</f>
        <v>FRA</v>
      </c>
      <c r="D30" s="8">
        <f t="shared" si="0"/>
        <v>575.57679340975039</v>
      </c>
      <c r="E30" s="9" t="s">
        <v>7</v>
      </c>
      <c r="F30" s="9">
        <v>0</v>
      </c>
      <c r="G30" s="10" t="s">
        <v>7</v>
      </c>
      <c r="H30" s="10">
        <v>0</v>
      </c>
      <c r="I30" s="11" t="s">
        <v>7</v>
      </c>
      <c r="J30" s="11">
        <v>0</v>
      </c>
      <c r="K30" s="12">
        <v>121.46600000000001</v>
      </c>
      <c r="L30" s="12">
        <v>575.57679340975039</v>
      </c>
    </row>
    <row r="31" spans="1:12" ht="15" thickBot="1" x14ac:dyDescent="0.35">
      <c r="A31" s="6">
        <v>30</v>
      </c>
      <c r="B31" s="7" t="s">
        <v>107</v>
      </c>
      <c r="C31" s="6" t="str">
        <f>_xlfn.XLOOKUP(B31,'[2]Pilots and FAI Numbers'!A:A,'[2]Pilots and FAI Numbers'!B:B,"-")</f>
        <v>FRA</v>
      </c>
      <c r="D31" s="8">
        <f t="shared" si="0"/>
        <v>563.13212746621332</v>
      </c>
      <c r="E31" s="9" t="s">
        <v>7</v>
      </c>
      <c r="F31" s="9">
        <v>0</v>
      </c>
      <c r="G31" s="10" t="s">
        <v>7</v>
      </c>
      <c r="H31" s="10">
        <v>0</v>
      </c>
      <c r="I31" s="11" t="s">
        <v>7</v>
      </c>
      <c r="J31" s="11">
        <v>0</v>
      </c>
      <c r="K31" s="12">
        <v>123.16399999999999</v>
      </c>
      <c r="L31" s="12">
        <v>563.13212746621332</v>
      </c>
    </row>
    <row r="32" spans="1:12" ht="15" thickBot="1" x14ac:dyDescent="0.35">
      <c r="A32" s="6">
        <v>31</v>
      </c>
      <c r="B32" s="7" t="s">
        <v>101</v>
      </c>
      <c r="C32" s="6" t="str">
        <f>_xlfn.XLOOKUP(B32,'[2]Pilots and FAI Numbers'!A:A,'[2]Pilots and FAI Numbers'!B:B,"-")</f>
        <v>GBR</v>
      </c>
      <c r="D32" s="8">
        <f t="shared" si="0"/>
        <v>545.19070094690846</v>
      </c>
      <c r="E32" s="9" t="s">
        <v>7</v>
      </c>
      <c r="F32" s="9">
        <v>0</v>
      </c>
      <c r="G32" s="10" t="s">
        <v>7</v>
      </c>
      <c r="H32" s="10">
        <v>0</v>
      </c>
      <c r="I32" s="11" t="s">
        <v>7</v>
      </c>
      <c r="J32" s="11">
        <v>0</v>
      </c>
      <c r="K32" s="12">
        <v>125.61200000000001</v>
      </c>
      <c r="L32" s="12">
        <v>545.19070094690846</v>
      </c>
    </row>
    <row r="33" spans="1:12" ht="15" thickBot="1" x14ac:dyDescent="0.35">
      <c r="A33" s="6">
        <v>32</v>
      </c>
      <c r="B33" s="7" t="s">
        <v>55</v>
      </c>
      <c r="C33" s="6" t="str">
        <f>_xlfn.XLOOKUP(B33,'[2]Pilots and FAI Numbers'!A:A,'[2]Pilots and FAI Numbers'!B:B,"-")</f>
        <v>GBR</v>
      </c>
      <c r="D33" s="8">
        <f t="shared" si="0"/>
        <v>404.25375978423375</v>
      </c>
      <c r="E33" s="9" t="s">
        <v>7</v>
      </c>
      <c r="F33" s="9">
        <v>0</v>
      </c>
      <c r="G33" s="10" t="s">
        <v>7</v>
      </c>
      <c r="H33" s="10">
        <v>0</v>
      </c>
      <c r="I33" s="11" t="s">
        <v>7</v>
      </c>
      <c r="J33" s="11">
        <v>0</v>
      </c>
      <c r="K33" s="12">
        <v>144.84200000000001</v>
      </c>
      <c r="L33" s="12">
        <v>404.25375978423375</v>
      </c>
    </row>
    <row r="34" spans="1:12" ht="15" thickBot="1" x14ac:dyDescent="0.35">
      <c r="A34" s="6">
        <f>A33+1</f>
        <v>33</v>
      </c>
      <c r="B34" s="7" t="s">
        <v>44</v>
      </c>
      <c r="C34" s="6" t="s">
        <v>41</v>
      </c>
      <c r="D34" s="8">
        <f t="shared" si="0"/>
        <v>377.61676757952711</v>
      </c>
      <c r="E34" s="9" t="s">
        <v>7</v>
      </c>
      <c r="F34" s="9">
        <v>0</v>
      </c>
      <c r="G34" s="10">
        <v>146.33959999999999</v>
      </c>
      <c r="H34" s="10">
        <v>377.61676757952711</v>
      </c>
      <c r="I34" s="11" t="s">
        <v>7</v>
      </c>
      <c r="J34" s="11">
        <v>0</v>
      </c>
      <c r="K34" s="12" t="s">
        <v>7</v>
      </c>
      <c r="L34" s="12">
        <v>0</v>
      </c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zoomScale="76" zoomScaleNormal="160" workbookViewId="0">
      <selection activeCell="C2" sqref="C2"/>
    </sheetView>
  </sheetViews>
  <sheetFormatPr defaultRowHeight="14.4" x14ac:dyDescent="0.3"/>
  <cols>
    <col min="1" max="1" width="5" bestFit="1" customWidth="1"/>
    <col min="2" max="2" width="19.886718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  <col min="11" max="11" width="8.33203125" bestFit="1" customWidth="1"/>
    <col min="12" max="12" width="9.109375" bestFit="1" customWidth="1"/>
  </cols>
  <sheetData>
    <row r="1" spans="1:14" ht="60" customHeight="1" thickBot="1" x14ac:dyDescent="0.35">
      <c r="A1" s="39" t="s">
        <v>120</v>
      </c>
      <c r="B1" s="40"/>
      <c r="C1" s="40"/>
      <c r="D1" s="40"/>
      <c r="E1" s="41" t="s">
        <v>45</v>
      </c>
      <c r="F1" s="53"/>
      <c r="G1" s="54" t="s">
        <v>46</v>
      </c>
      <c r="H1" s="55"/>
      <c r="I1" s="49" t="s">
        <v>47</v>
      </c>
      <c r="J1" s="50"/>
      <c r="K1" s="47" t="s">
        <v>48</v>
      </c>
      <c r="L1" s="48"/>
    </row>
    <row r="2" spans="1:14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5" t="s">
        <v>3</v>
      </c>
      <c r="L2" s="5" t="s">
        <v>4</v>
      </c>
    </row>
    <row r="3" spans="1:14" ht="15" thickBot="1" x14ac:dyDescent="0.35">
      <c r="A3" s="6">
        <v>1</v>
      </c>
      <c r="B3" s="7" t="s">
        <v>5</v>
      </c>
      <c r="C3" s="6" t="s">
        <v>6</v>
      </c>
      <c r="D3" s="8">
        <v>2971.6760316009613</v>
      </c>
      <c r="E3" s="9">
        <v>58.69</v>
      </c>
      <c r="F3" s="9">
        <v>990.21302438568625</v>
      </c>
      <c r="G3" s="10">
        <v>58.986666666666657</v>
      </c>
      <c r="H3" s="10">
        <v>981.46300721527518</v>
      </c>
      <c r="I3" s="11">
        <v>58.430000000000007</v>
      </c>
      <c r="J3" s="11">
        <v>1000</v>
      </c>
      <c r="K3" s="12" t="s">
        <v>7</v>
      </c>
      <c r="L3" s="12">
        <v>0</v>
      </c>
      <c r="N3" s="23"/>
    </row>
    <row r="4" spans="1:14" ht="15" thickBot="1" x14ac:dyDescent="0.35">
      <c r="A4" s="6">
        <v>2</v>
      </c>
      <c r="B4" s="7" t="s">
        <v>8</v>
      </c>
      <c r="C4" s="6" t="s">
        <v>9</v>
      </c>
      <c r="D4" s="8">
        <v>2952.1567709789556</v>
      </c>
      <c r="E4" s="9">
        <v>59.949999999999996</v>
      </c>
      <c r="F4" s="9">
        <v>981.38372418947961</v>
      </c>
      <c r="G4" s="10" t="s">
        <v>7</v>
      </c>
      <c r="H4" s="10">
        <v>0</v>
      </c>
      <c r="I4" s="11">
        <v>58.76</v>
      </c>
      <c r="J4" s="11">
        <v>997.6689976689978</v>
      </c>
      <c r="K4" s="12">
        <v>59.265799999999999</v>
      </c>
      <c r="L4" s="12">
        <v>973.10404912047795</v>
      </c>
    </row>
    <row r="5" spans="1:14" ht="15" thickBot="1" x14ac:dyDescent="0.35">
      <c r="A5" s="6">
        <v>3</v>
      </c>
      <c r="B5" s="7" t="s">
        <v>10</v>
      </c>
      <c r="C5" s="6" t="s">
        <v>9</v>
      </c>
      <c r="D5" s="8">
        <v>2926.0957377343493</v>
      </c>
      <c r="E5" s="9">
        <v>59.916666666666657</v>
      </c>
      <c r="F5" s="9">
        <v>981.61730355974976</v>
      </c>
      <c r="G5" s="10" t="s">
        <v>7</v>
      </c>
      <c r="H5" s="10">
        <v>0</v>
      </c>
      <c r="I5" s="11">
        <v>63.486666666666657</v>
      </c>
      <c r="J5" s="11">
        <v>964.28150973605545</v>
      </c>
      <c r="K5" s="12">
        <v>58.239999999999995</v>
      </c>
      <c r="L5" s="12">
        <v>980.1969244385441</v>
      </c>
    </row>
    <row r="6" spans="1:14" ht="15" thickBot="1" x14ac:dyDescent="0.35">
      <c r="A6" s="6">
        <v>4</v>
      </c>
      <c r="B6" s="7" t="s">
        <v>11</v>
      </c>
      <c r="C6" s="6" t="s">
        <v>12</v>
      </c>
      <c r="D6" s="8">
        <v>2600.4875560273244</v>
      </c>
      <c r="E6" s="9">
        <v>61.570000000000014</v>
      </c>
      <c r="F6" s="9">
        <v>970.0317667943566</v>
      </c>
      <c r="G6" s="10">
        <v>106.69833333333334</v>
      </c>
      <c r="H6" s="10">
        <v>649.38635361807758</v>
      </c>
      <c r="I6" s="11">
        <v>61.110000000000007</v>
      </c>
      <c r="J6" s="11">
        <v>981.06943561489027</v>
      </c>
      <c r="K6" s="12" t="s">
        <v>7</v>
      </c>
      <c r="L6" s="12">
        <v>0</v>
      </c>
    </row>
    <row r="7" spans="1:14" ht="15" thickBot="1" x14ac:dyDescent="0.35">
      <c r="A7" s="6">
        <v>5</v>
      </c>
      <c r="B7" s="7" t="s">
        <v>13</v>
      </c>
      <c r="C7" s="6" t="s">
        <v>12</v>
      </c>
      <c r="D7" s="8">
        <v>2573.7083362188005</v>
      </c>
      <c r="E7" s="9" t="s">
        <v>7</v>
      </c>
      <c r="F7" s="9">
        <v>0</v>
      </c>
      <c r="G7" s="10">
        <v>69.111666666666679</v>
      </c>
      <c r="H7" s="10">
        <v>910.99227431965289</v>
      </c>
      <c r="I7" s="11">
        <v>70.483333333333334</v>
      </c>
      <c r="J7" s="11">
        <v>914.85955122318762</v>
      </c>
      <c r="K7" s="12">
        <v>91.842000000000013</v>
      </c>
      <c r="L7" s="12">
        <v>747.85651067595973</v>
      </c>
    </row>
    <row r="8" spans="1:14" ht="15" thickBot="1" x14ac:dyDescent="0.35">
      <c r="A8" s="6">
        <v>6</v>
      </c>
      <c r="B8" s="7" t="s">
        <v>14</v>
      </c>
      <c r="C8" s="6" t="s">
        <v>15</v>
      </c>
      <c r="D8" s="8">
        <v>2000</v>
      </c>
      <c r="E8" s="9" t="s">
        <v>7</v>
      </c>
      <c r="F8" s="9">
        <v>0</v>
      </c>
      <c r="G8" s="10">
        <v>56.323333333333331</v>
      </c>
      <c r="H8" s="10">
        <v>1000.0000000000001</v>
      </c>
      <c r="I8" s="11" t="s">
        <v>7</v>
      </c>
      <c r="J8" s="11">
        <v>0</v>
      </c>
      <c r="K8" s="12">
        <v>55.375999999999998</v>
      </c>
      <c r="L8" s="12">
        <v>1000</v>
      </c>
    </row>
    <row r="9" spans="1:14" ht="15" thickBot="1" x14ac:dyDescent="0.35">
      <c r="A9" s="6">
        <v>7</v>
      </c>
      <c r="B9" s="7" t="s">
        <v>16</v>
      </c>
      <c r="C9" s="6" t="s">
        <v>17</v>
      </c>
      <c r="D9" s="8">
        <v>1957.3596070782507</v>
      </c>
      <c r="E9" s="9" t="s">
        <v>7</v>
      </c>
      <c r="F9" s="9">
        <v>0</v>
      </c>
      <c r="G9" s="10" t="s">
        <v>7</v>
      </c>
      <c r="H9" s="10">
        <v>0</v>
      </c>
      <c r="I9" s="11">
        <v>60.353333333333332</v>
      </c>
      <c r="J9" s="11">
        <v>986.41425914153206</v>
      </c>
      <c r="K9" s="12">
        <v>59.577999999999996</v>
      </c>
      <c r="L9" s="12">
        <v>970.94534793671869</v>
      </c>
    </row>
    <row r="10" spans="1:14" ht="15" thickBot="1" x14ac:dyDescent="0.35">
      <c r="A10" s="6">
        <v>8</v>
      </c>
      <c r="B10" s="7" t="s">
        <v>18</v>
      </c>
      <c r="C10" s="6" t="s">
        <v>15</v>
      </c>
      <c r="D10" s="8">
        <v>1950.0848765260394</v>
      </c>
      <c r="E10" s="9" t="s">
        <v>7</v>
      </c>
      <c r="F10" s="9">
        <v>0</v>
      </c>
      <c r="G10" s="10">
        <v>59.021666666666668</v>
      </c>
      <c r="H10" s="10">
        <v>981.21940468180867</v>
      </c>
      <c r="I10" s="11" t="s">
        <v>7</v>
      </c>
      <c r="J10" s="11">
        <v>0</v>
      </c>
      <c r="K10" s="12">
        <v>59.878799999999998</v>
      </c>
      <c r="L10" s="12">
        <v>968.86547184423057</v>
      </c>
    </row>
    <row r="11" spans="1:14" ht="15" thickBot="1" x14ac:dyDescent="0.35">
      <c r="A11" s="6">
        <v>9</v>
      </c>
      <c r="B11" s="7" t="s">
        <v>19</v>
      </c>
      <c r="C11" s="6" t="s">
        <v>15</v>
      </c>
      <c r="D11" s="8">
        <v>1948.2687936449729</v>
      </c>
      <c r="E11" s="9" t="s">
        <v>7</v>
      </c>
      <c r="F11" s="9">
        <v>0</v>
      </c>
      <c r="G11" s="10">
        <v>59.868333333333318</v>
      </c>
      <c r="H11" s="10">
        <v>975.32654339605142</v>
      </c>
      <c r="I11" s="11" t="s">
        <v>7</v>
      </c>
      <c r="J11" s="11">
        <v>0</v>
      </c>
      <c r="K11" s="12">
        <v>59.289199999999994</v>
      </c>
      <c r="L11" s="12">
        <v>972.94225024892148</v>
      </c>
    </row>
    <row r="12" spans="1:14" ht="15" thickBot="1" x14ac:dyDescent="0.35">
      <c r="A12" s="6">
        <v>10</v>
      </c>
      <c r="B12" s="7" t="s">
        <v>20</v>
      </c>
      <c r="C12" s="6" t="s">
        <v>17</v>
      </c>
      <c r="D12" s="8">
        <v>1886.3558256416477</v>
      </c>
      <c r="E12" s="9" t="s">
        <v>7</v>
      </c>
      <c r="F12" s="9">
        <v>0</v>
      </c>
      <c r="G12" s="10" t="s">
        <v>7</v>
      </c>
      <c r="H12" s="10">
        <v>0</v>
      </c>
      <c r="I12" s="11">
        <v>69.416666666666671</v>
      </c>
      <c r="J12" s="11">
        <v>922.39410421228604</v>
      </c>
      <c r="K12" s="12">
        <v>60.587999999999987</v>
      </c>
      <c r="L12" s="12">
        <v>963.96172142936177</v>
      </c>
    </row>
    <row r="13" spans="1:14" ht="15" thickBot="1" x14ac:dyDescent="0.35">
      <c r="A13" s="6">
        <v>11</v>
      </c>
      <c r="B13" s="7" t="s">
        <v>21</v>
      </c>
      <c r="C13" s="6" t="s">
        <v>9</v>
      </c>
      <c r="D13" s="8">
        <v>1839.58924231644</v>
      </c>
      <c r="E13" s="9" t="s">
        <v>7</v>
      </c>
      <c r="F13" s="9">
        <v>0</v>
      </c>
      <c r="G13" s="10" t="s">
        <v>7</v>
      </c>
      <c r="H13" s="10">
        <v>0</v>
      </c>
      <c r="I13" s="11">
        <v>72.323333333333323</v>
      </c>
      <c r="J13" s="11">
        <v>901.8624473169931</v>
      </c>
      <c r="K13" s="12">
        <v>64.382200000000012</v>
      </c>
      <c r="L13" s="12">
        <v>937.72679499944684</v>
      </c>
    </row>
    <row r="14" spans="1:14" ht="15" thickBot="1" x14ac:dyDescent="0.35">
      <c r="A14" s="6">
        <v>12</v>
      </c>
      <c r="B14" s="7" t="s">
        <v>22</v>
      </c>
      <c r="C14" s="6" t="s">
        <v>15</v>
      </c>
      <c r="D14" s="8">
        <v>1738.5670412808781</v>
      </c>
      <c r="E14" s="9" t="s">
        <v>7</v>
      </c>
      <c r="F14" s="9">
        <v>0</v>
      </c>
      <c r="G14" s="10">
        <v>59.935000000000002</v>
      </c>
      <c r="H14" s="10">
        <v>974.86253857040117</v>
      </c>
      <c r="I14" s="11" t="s">
        <v>7</v>
      </c>
      <c r="J14" s="11">
        <v>0</v>
      </c>
      <c r="K14" s="12">
        <v>89.55</v>
      </c>
      <c r="L14" s="12">
        <v>763.70450271047685</v>
      </c>
    </row>
    <row r="15" spans="1:14" ht="15" thickBot="1" x14ac:dyDescent="0.35">
      <c r="A15" s="6">
        <v>13</v>
      </c>
      <c r="B15" s="7" t="s">
        <v>23</v>
      </c>
      <c r="C15" s="6" t="s">
        <v>12</v>
      </c>
      <c r="D15" s="8">
        <v>1717.1231797316946</v>
      </c>
      <c r="E15" s="9" t="s">
        <v>7</v>
      </c>
      <c r="F15" s="9">
        <v>0</v>
      </c>
      <c r="G15" s="10">
        <v>63.16500000000002</v>
      </c>
      <c r="H15" s="10">
        <v>952.38150476764963</v>
      </c>
      <c r="I15" s="11" t="s">
        <v>7</v>
      </c>
      <c r="J15" s="11">
        <v>0</v>
      </c>
      <c r="K15" s="12">
        <v>89.399999999999977</v>
      </c>
      <c r="L15" s="12">
        <v>764.74167496404482</v>
      </c>
    </row>
    <row r="16" spans="1:14" ht="15" thickBot="1" x14ac:dyDescent="0.35">
      <c r="A16" s="6">
        <v>14</v>
      </c>
      <c r="B16" s="7" t="s">
        <v>24</v>
      </c>
      <c r="C16" s="6" t="s">
        <v>15</v>
      </c>
      <c r="D16" s="8">
        <v>1698.9677277996052</v>
      </c>
      <c r="E16" s="9" t="s">
        <v>7</v>
      </c>
      <c r="F16" s="9">
        <v>0</v>
      </c>
      <c r="G16" s="10">
        <v>61.15</v>
      </c>
      <c r="H16" s="10">
        <v>966.4060506229265</v>
      </c>
      <c r="I16" s="11" t="s">
        <v>7</v>
      </c>
      <c r="J16" s="11">
        <v>0</v>
      </c>
      <c r="K16" s="12">
        <v>94.054000000000002</v>
      </c>
      <c r="L16" s="12">
        <v>732.56167717667881</v>
      </c>
    </row>
    <row r="17" spans="1:12" ht="15" thickBot="1" x14ac:dyDescent="0.35">
      <c r="A17" s="6">
        <v>15</v>
      </c>
      <c r="B17" s="7" t="s">
        <v>84</v>
      </c>
      <c r="C17" s="6" t="s">
        <v>15</v>
      </c>
      <c r="D17" s="8">
        <v>1629.200399000003</v>
      </c>
      <c r="E17" s="9" t="s">
        <v>7</v>
      </c>
      <c r="F17" s="9">
        <v>0</v>
      </c>
      <c r="G17" s="10">
        <v>69.546666666666667</v>
      </c>
      <c r="H17" s="10">
        <v>907.96464283228545</v>
      </c>
      <c r="I17" s="11" t="s">
        <v>7</v>
      </c>
      <c r="J17" s="11">
        <v>0</v>
      </c>
      <c r="K17" s="12">
        <v>95.692000000000007</v>
      </c>
      <c r="L17" s="12">
        <v>721.23575616771757</v>
      </c>
    </row>
    <row r="18" spans="1:12" ht="15" thickBot="1" x14ac:dyDescent="0.35">
      <c r="A18" s="6">
        <v>16</v>
      </c>
      <c r="B18" s="7" t="s">
        <v>25</v>
      </c>
      <c r="C18" s="6" t="s">
        <v>26</v>
      </c>
      <c r="D18" s="8">
        <v>1573.233072069678</v>
      </c>
      <c r="E18" s="9">
        <v>108.7</v>
      </c>
      <c r="F18" s="9">
        <v>639.77389516957862</v>
      </c>
      <c r="G18" s="10" t="s">
        <v>7</v>
      </c>
      <c r="H18" s="10">
        <v>0</v>
      </c>
      <c r="I18" s="11" t="s">
        <v>7</v>
      </c>
      <c r="J18" s="11">
        <v>0</v>
      </c>
      <c r="K18" s="12">
        <v>64.999400000000009</v>
      </c>
      <c r="L18" s="12">
        <v>933.45917690009935</v>
      </c>
    </row>
    <row r="19" spans="1:12" ht="15" thickBot="1" x14ac:dyDescent="0.35">
      <c r="A19" s="6">
        <v>17</v>
      </c>
      <c r="B19" s="7" t="s">
        <v>107</v>
      </c>
      <c r="C19" s="6" t="s">
        <v>26</v>
      </c>
      <c r="D19" s="8">
        <v>1026.0035188903976</v>
      </c>
      <c r="E19" s="9">
        <v>155.84333333333333</v>
      </c>
      <c r="F19" s="9">
        <v>309.42259179669253</v>
      </c>
      <c r="G19" s="10" t="s">
        <v>7</v>
      </c>
      <c r="H19" s="10">
        <v>0</v>
      </c>
      <c r="I19" s="11" t="s">
        <v>7</v>
      </c>
      <c r="J19" s="11">
        <v>0</v>
      </c>
      <c r="K19" s="12">
        <v>96.365200000000002</v>
      </c>
      <c r="L19" s="12">
        <v>716.5809270937051</v>
      </c>
    </row>
    <row r="20" spans="1:12" ht="15" thickBot="1" x14ac:dyDescent="0.35">
      <c r="A20" s="6">
        <v>18</v>
      </c>
      <c r="B20" s="7" t="s">
        <v>27</v>
      </c>
      <c r="C20" s="6" t="s">
        <v>28</v>
      </c>
      <c r="D20" s="8">
        <v>999.99999999999989</v>
      </c>
      <c r="E20" s="9">
        <v>57.293333333333329</v>
      </c>
      <c r="F20" s="9">
        <v>999.99999999999989</v>
      </c>
      <c r="G20" s="10" t="s">
        <v>7</v>
      </c>
      <c r="H20" s="10">
        <v>0</v>
      </c>
      <c r="I20" s="11" t="s">
        <v>7</v>
      </c>
      <c r="J20" s="11">
        <v>0</v>
      </c>
      <c r="K20" s="12" t="s">
        <v>7</v>
      </c>
      <c r="L20" s="12">
        <v>0</v>
      </c>
    </row>
    <row r="21" spans="1:12" ht="15" thickBot="1" x14ac:dyDescent="0.35">
      <c r="A21" s="6">
        <v>19</v>
      </c>
      <c r="B21" s="7" t="s">
        <v>29</v>
      </c>
      <c r="C21" s="6" t="s">
        <v>26</v>
      </c>
      <c r="D21" s="8">
        <v>970.6687686691007</v>
      </c>
      <c r="E21" s="9" t="s">
        <v>7</v>
      </c>
      <c r="F21" s="9">
        <v>0</v>
      </c>
      <c r="G21" s="10" t="s">
        <v>7</v>
      </c>
      <c r="H21" s="10">
        <v>0</v>
      </c>
      <c r="I21" s="11" t="s">
        <v>7</v>
      </c>
      <c r="J21" s="11">
        <v>0</v>
      </c>
      <c r="K21" s="12">
        <v>59.617999999999995</v>
      </c>
      <c r="L21" s="12">
        <v>970.6687686691007</v>
      </c>
    </row>
    <row r="22" spans="1:12" ht="15" thickBot="1" x14ac:dyDescent="0.35">
      <c r="A22" s="6">
        <v>20</v>
      </c>
      <c r="B22" s="7" t="s">
        <v>30</v>
      </c>
      <c r="C22" s="6" t="s">
        <v>28</v>
      </c>
      <c r="D22" s="8">
        <v>946.23002896384207</v>
      </c>
      <c r="E22" s="9">
        <v>64.966666666666654</v>
      </c>
      <c r="F22" s="9">
        <v>946.23002896384207</v>
      </c>
      <c r="G22" s="10" t="s">
        <v>7</v>
      </c>
      <c r="H22" s="10">
        <v>0</v>
      </c>
      <c r="I22" s="11" t="s">
        <v>7</v>
      </c>
      <c r="J22" s="11">
        <v>0</v>
      </c>
      <c r="K22" s="12" t="s">
        <v>7</v>
      </c>
      <c r="L22" s="12">
        <v>0</v>
      </c>
    </row>
    <row r="23" spans="1:12" ht="15" thickBot="1" x14ac:dyDescent="0.35">
      <c r="A23" s="6">
        <v>21</v>
      </c>
      <c r="B23" s="7" t="s">
        <v>31</v>
      </c>
      <c r="C23" s="6" t="s">
        <v>26</v>
      </c>
      <c r="D23" s="8">
        <v>940.10814249363852</v>
      </c>
      <c r="E23" s="9" t="s">
        <v>7</v>
      </c>
      <c r="F23" s="9">
        <v>0</v>
      </c>
      <c r="G23" s="10" t="s">
        <v>7</v>
      </c>
      <c r="H23" s="10">
        <v>0</v>
      </c>
      <c r="I23" s="11" t="s">
        <v>7</v>
      </c>
      <c r="J23" s="11">
        <v>0</v>
      </c>
      <c r="K23" s="12">
        <v>64.037800000000018</v>
      </c>
      <c r="L23" s="12">
        <v>940.10814249363852</v>
      </c>
    </row>
    <row r="24" spans="1:12" ht="15" thickBot="1" x14ac:dyDescent="0.35">
      <c r="A24" s="6">
        <v>22</v>
      </c>
      <c r="B24" s="7" t="s">
        <v>32</v>
      </c>
      <c r="C24" s="6" t="s">
        <v>26</v>
      </c>
      <c r="D24" s="8">
        <v>938.71556588118153</v>
      </c>
      <c r="E24" s="9" t="s">
        <v>7</v>
      </c>
      <c r="F24" s="9">
        <v>0</v>
      </c>
      <c r="G24" s="10" t="s">
        <v>7</v>
      </c>
      <c r="H24" s="10">
        <v>0</v>
      </c>
      <c r="I24" s="11" t="s">
        <v>7</v>
      </c>
      <c r="J24" s="11">
        <v>0</v>
      </c>
      <c r="K24" s="12">
        <v>64.239200000000011</v>
      </c>
      <c r="L24" s="12">
        <v>938.71556588118153</v>
      </c>
    </row>
    <row r="25" spans="1:12" ht="15" thickBot="1" x14ac:dyDescent="0.35">
      <c r="A25" s="6">
        <v>23</v>
      </c>
      <c r="B25" s="7" t="s">
        <v>33</v>
      </c>
      <c r="C25" s="6" t="s">
        <v>15</v>
      </c>
      <c r="D25" s="8">
        <v>932.35969654084397</v>
      </c>
      <c r="E25" s="9" t="s">
        <v>7</v>
      </c>
      <c r="F25" s="9">
        <v>0</v>
      </c>
      <c r="G25" s="10">
        <v>66.041666666666671</v>
      </c>
      <c r="H25" s="10">
        <v>932.35969654084397</v>
      </c>
      <c r="I25" s="11" t="s">
        <v>7</v>
      </c>
      <c r="J25" s="11">
        <v>0</v>
      </c>
      <c r="K25" s="12" t="s">
        <v>7</v>
      </c>
      <c r="L25" s="12">
        <v>0</v>
      </c>
    </row>
    <row r="26" spans="1:12" ht="15" thickBot="1" x14ac:dyDescent="0.35">
      <c r="A26" s="6">
        <v>24</v>
      </c>
      <c r="B26" s="7" t="s">
        <v>34</v>
      </c>
      <c r="C26" s="6" t="s">
        <v>26</v>
      </c>
      <c r="D26" s="8">
        <v>929.07124681933828</v>
      </c>
      <c r="E26" s="9" t="s">
        <v>7</v>
      </c>
      <c r="F26" s="9">
        <v>0</v>
      </c>
      <c r="G26" s="10" t="s">
        <v>7</v>
      </c>
      <c r="H26" s="10">
        <v>0</v>
      </c>
      <c r="I26" s="11" t="s">
        <v>7</v>
      </c>
      <c r="J26" s="11">
        <v>0</v>
      </c>
      <c r="K26" s="12">
        <v>65.634</v>
      </c>
      <c r="L26" s="12">
        <v>929.07124681933828</v>
      </c>
    </row>
    <row r="27" spans="1:12" ht="15" thickBot="1" x14ac:dyDescent="0.35">
      <c r="A27" s="6">
        <v>25</v>
      </c>
      <c r="B27" s="7" t="s">
        <v>35</v>
      </c>
      <c r="C27" s="6" t="s">
        <v>12</v>
      </c>
      <c r="D27" s="8">
        <v>921.7515765018253</v>
      </c>
      <c r="E27" s="9" t="s">
        <v>7</v>
      </c>
      <c r="F27" s="9">
        <v>0</v>
      </c>
      <c r="G27" s="10" t="s">
        <v>7</v>
      </c>
      <c r="H27" s="10">
        <v>0</v>
      </c>
      <c r="I27" s="11" t="s">
        <v>7</v>
      </c>
      <c r="J27" s="11">
        <v>0</v>
      </c>
      <c r="K27" s="12">
        <v>66.692600000000013</v>
      </c>
      <c r="L27" s="12">
        <v>921.7515765018253</v>
      </c>
    </row>
    <row r="28" spans="1:12" ht="15" thickBot="1" x14ac:dyDescent="0.35">
      <c r="A28" s="6">
        <v>26</v>
      </c>
      <c r="B28" s="7" t="s">
        <v>36</v>
      </c>
      <c r="C28" s="6" t="s">
        <v>15</v>
      </c>
      <c r="D28" s="8">
        <v>888.46484003433659</v>
      </c>
      <c r="E28" s="9" t="s">
        <v>7</v>
      </c>
      <c r="F28" s="9">
        <v>0</v>
      </c>
      <c r="G28" s="10">
        <v>72.348333333333315</v>
      </c>
      <c r="H28" s="10">
        <v>888.46484003433659</v>
      </c>
      <c r="I28" s="11" t="s">
        <v>7</v>
      </c>
      <c r="J28" s="11">
        <v>0</v>
      </c>
      <c r="K28" s="12" t="s">
        <v>7</v>
      </c>
      <c r="L28" s="12">
        <v>0</v>
      </c>
    </row>
    <row r="29" spans="1:12" ht="15" thickBot="1" x14ac:dyDescent="0.35">
      <c r="A29" s="6">
        <v>27</v>
      </c>
      <c r="B29" s="7" t="s">
        <v>223</v>
      </c>
      <c r="C29" s="6" t="s">
        <v>15</v>
      </c>
      <c r="D29" s="8">
        <v>852.284063754263</v>
      </c>
      <c r="E29" s="9" t="s">
        <v>7</v>
      </c>
      <c r="F29" s="9">
        <v>0</v>
      </c>
      <c r="G29" s="10">
        <v>77.546666666666667</v>
      </c>
      <c r="H29" s="10">
        <v>852.284063754263</v>
      </c>
      <c r="I29" s="11" t="s">
        <v>7</v>
      </c>
      <c r="J29" s="11">
        <v>0</v>
      </c>
      <c r="K29" s="12" t="s">
        <v>7</v>
      </c>
      <c r="L29" s="12">
        <v>0</v>
      </c>
    </row>
    <row r="30" spans="1:12" ht="15" thickBot="1" x14ac:dyDescent="0.35">
      <c r="A30" s="6">
        <v>28</v>
      </c>
      <c r="B30" s="7" t="s">
        <v>37</v>
      </c>
      <c r="C30" s="6" t="s">
        <v>15</v>
      </c>
      <c r="D30" s="8">
        <v>824.57318056163092</v>
      </c>
      <c r="E30" s="9" t="s">
        <v>7</v>
      </c>
      <c r="F30" s="9">
        <v>0</v>
      </c>
      <c r="G30" s="10">
        <v>107.87833333333333</v>
      </c>
      <c r="H30" s="10">
        <v>641.17346820406942</v>
      </c>
      <c r="I30" s="11" t="s">
        <v>7</v>
      </c>
      <c r="J30" s="11">
        <v>0</v>
      </c>
      <c r="K30" s="12">
        <v>173.47600000000003</v>
      </c>
      <c r="L30" s="12">
        <v>183.39971235756153</v>
      </c>
    </row>
    <row r="31" spans="1:12" ht="15" thickBot="1" x14ac:dyDescent="0.35">
      <c r="A31" s="6">
        <v>29</v>
      </c>
      <c r="B31" s="7" t="s">
        <v>38</v>
      </c>
      <c r="C31" s="6" t="s">
        <v>15</v>
      </c>
      <c r="D31" s="8">
        <v>798.57550518525397</v>
      </c>
      <c r="E31" s="9" t="s">
        <v>7</v>
      </c>
      <c r="F31" s="9">
        <v>0</v>
      </c>
      <c r="G31" s="10">
        <v>85.263333333333321</v>
      </c>
      <c r="H31" s="10">
        <v>798.57550518525397</v>
      </c>
      <c r="I31" s="11" t="s">
        <v>7</v>
      </c>
      <c r="J31" s="11">
        <v>0</v>
      </c>
      <c r="K31" s="12" t="s">
        <v>7</v>
      </c>
      <c r="L31" s="12">
        <v>0</v>
      </c>
    </row>
    <row r="32" spans="1:12" ht="15" thickBot="1" x14ac:dyDescent="0.35">
      <c r="A32" s="6">
        <v>30</v>
      </c>
      <c r="B32" s="7" t="s">
        <v>39</v>
      </c>
      <c r="C32" s="6" t="s">
        <v>17</v>
      </c>
      <c r="D32" s="8">
        <v>654.02274493183586</v>
      </c>
      <c r="E32" s="9" t="s">
        <v>7</v>
      </c>
      <c r="F32" s="9">
        <v>0</v>
      </c>
      <c r="G32" s="10" t="s">
        <v>7</v>
      </c>
      <c r="H32" s="10">
        <v>0</v>
      </c>
      <c r="I32" s="11">
        <v>107.41000000000001</v>
      </c>
      <c r="J32" s="11">
        <v>654.02274493183586</v>
      </c>
      <c r="K32" s="12" t="s">
        <v>7</v>
      </c>
      <c r="L32" s="12">
        <v>0</v>
      </c>
    </row>
    <row r="33" spans="1:12" ht="15" thickBot="1" x14ac:dyDescent="0.35">
      <c r="A33" s="6">
        <v>31</v>
      </c>
      <c r="B33" s="7" t="s">
        <v>40</v>
      </c>
      <c r="C33" s="6" t="s">
        <v>41</v>
      </c>
      <c r="D33" s="8">
        <v>633.63075773147716</v>
      </c>
      <c r="E33" s="9">
        <v>109.57666666666667</v>
      </c>
      <c r="F33" s="9">
        <v>633.63075773147716</v>
      </c>
      <c r="G33" s="10" t="s">
        <v>7</v>
      </c>
      <c r="H33" s="10">
        <v>0</v>
      </c>
      <c r="I33" s="11" t="s">
        <v>7</v>
      </c>
      <c r="J33" s="11">
        <v>0</v>
      </c>
      <c r="K33" s="12" t="s">
        <v>7</v>
      </c>
      <c r="L33" s="12">
        <v>0</v>
      </c>
    </row>
    <row r="34" spans="1:12" ht="15" thickBot="1" x14ac:dyDescent="0.35">
      <c r="A34" s="6">
        <v>32</v>
      </c>
      <c r="B34" s="7" t="s">
        <v>42</v>
      </c>
      <c r="C34" s="6" t="s">
        <v>17</v>
      </c>
      <c r="D34" s="8">
        <v>574.53321089684721</v>
      </c>
      <c r="E34" s="9" t="s">
        <v>7</v>
      </c>
      <c r="F34" s="9">
        <v>0</v>
      </c>
      <c r="G34" s="10" t="s">
        <v>7</v>
      </c>
      <c r="H34" s="10">
        <v>0</v>
      </c>
      <c r="I34" s="11">
        <v>118.66333333333334</v>
      </c>
      <c r="J34" s="11">
        <v>574.53321089684721</v>
      </c>
      <c r="K34" s="12" t="s">
        <v>7</v>
      </c>
      <c r="L34" s="12">
        <v>0</v>
      </c>
    </row>
    <row r="35" spans="1:12" ht="15" thickBot="1" x14ac:dyDescent="0.35">
      <c r="A35" s="6">
        <v>33</v>
      </c>
      <c r="B35" s="7" t="s">
        <v>43</v>
      </c>
      <c r="C35" s="6" t="s">
        <v>28</v>
      </c>
      <c r="D35" s="8">
        <v>331.47248435018201</v>
      </c>
      <c r="E35" s="9">
        <v>152.69666666666669</v>
      </c>
      <c r="F35" s="9">
        <v>331.47248435018201</v>
      </c>
      <c r="G35" s="10" t="s">
        <v>7</v>
      </c>
      <c r="H35" s="10">
        <v>0</v>
      </c>
      <c r="I35" s="11" t="s">
        <v>7</v>
      </c>
      <c r="J35" s="11">
        <v>0</v>
      </c>
      <c r="K35" s="12" t="s">
        <v>7</v>
      </c>
      <c r="L35" s="12">
        <v>0</v>
      </c>
    </row>
    <row r="36" spans="1:12" ht="15" thickBot="1" x14ac:dyDescent="0.35">
      <c r="A36" s="6">
        <v>34</v>
      </c>
      <c r="B36" s="7" t="s">
        <v>44</v>
      </c>
      <c r="C36" s="6" t="s">
        <v>41</v>
      </c>
      <c r="D36" s="8">
        <v>322.50303653181356</v>
      </c>
      <c r="E36" s="9">
        <v>153.97666666666666</v>
      </c>
      <c r="F36" s="9">
        <v>322.50303653181356</v>
      </c>
      <c r="G36" s="10" t="s">
        <v>7</v>
      </c>
      <c r="H36" s="10">
        <v>0</v>
      </c>
      <c r="I36" s="11" t="s">
        <v>7</v>
      </c>
      <c r="J36" s="11">
        <v>0</v>
      </c>
      <c r="K36" s="12" t="s">
        <v>7</v>
      </c>
      <c r="L36" s="12">
        <v>0</v>
      </c>
    </row>
    <row r="37" spans="1:12" ht="15" thickBot="1" x14ac:dyDescent="0.35">
      <c r="A37" s="6">
        <v>35</v>
      </c>
      <c r="B37" s="7" t="s">
        <v>222</v>
      </c>
      <c r="C37" s="6" t="s">
        <v>17</v>
      </c>
      <c r="D37" s="8">
        <v>313.06067669704061</v>
      </c>
      <c r="E37" s="9" t="s">
        <v>7</v>
      </c>
      <c r="F37" s="9">
        <v>0</v>
      </c>
      <c r="G37" s="10" t="s">
        <v>7</v>
      </c>
      <c r="H37" s="10">
        <v>0</v>
      </c>
      <c r="I37" s="11">
        <v>155.67999999999998</v>
      </c>
      <c r="J37" s="11">
        <v>313.06067669704061</v>
      </c>
      <c r="K37" s="12" t="s">
        <v>7</v>
      </c>
      <c r="L37" s="12">
        <v>0</v>
      </c>
    </row>
  </sheetData>
  <mergeCells count="5">
    <mergeCell ref="A1:D1"/>
    <mergeCell ref="E1:F1"/>
    <mergeCell ref="G1:H1"/>
    <mergeCell ref="I1:J1"/>
    <mergeCell ref="K1:L1"/>
  </mergeCells>
  <pageMargins left="0.7" right="0.7" top="0.75" bottom="0.75" header="0.3" footer="0.3"/>
  <pageSetup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2DF4A-28D3-4635-BA74-729F1F247EB8}">
  <sheetPr>
    <pageSetUpPr fitToPage="1"/>
  </sheetPr>
  <dimension ref="A1:L34"/>
  <sheetViews>
    <sheetView zoomScale="83" zoomScaleNormal="175" workbookViewId="0">
      <selection sqref="A1:XFD1"/>
    </sheetView>
  </sheetViews>
  <sheetFormatPr defaultRowHeight="14.4" x14ac:dyDescent="0.3"/>
  <cols>
    <col min="1" max="1" width="5" bestFit="1" customWidth="1"/>
    <col min="2" max="2" width="20" bestFit="1" customWidth="1"/>
    <col min="3" max="3" width="7.88671875" bestFit="1" customWidth="1"/>
    <col min="4" max="4" width="13.664062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</cols>
  <sheetData>
    <row r="1" spans="1:12" ht="60" customHeight="1" thickBot="1" x14ac:dyDescent="0.35">
      <c r="A1" s="39" t="s">
        <v>119</v>
      </c>
      <c r="B1" s="40"/>
      <c r="C1" s="40"/>
      <c r="D1" s="40"/>
      <c r="E1" s="41" t="s">
        <v>62</v>
      </c>
      <c r="F1" s="53"/>
      <c r="G1" s="54" t="s">
        <v>60</v>
      </c>
      <c r="H1" s="55"/>
      <c r="I1" s="49" t="s">
        <v>61</v>
      </c>
      <c r="J1" s="50"/>
    </row>
    <row r="2" spans="1:12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2" ht="15" thickBot="1" x14ac:dyDescent="0.35">
      <c r="A3" s="6">
        <v>1</v>
      </c>
      <c r="B3" s="7" t="s">
        <v>5</v>
      </c>
      <c r="C3" s="6" t="s">
        <v>6</v>
      </c>
      <c r="D3" s="8">
        <v>2000</v>
      </c>
      <c r="E3" s="9">
        <v>58.561999999999998</v>
      </c>
      <c r="F3" s="9">
        <v>999.99999999999989</v>
      </c>
      <c r="G3" s="10">
        <v>59.838000000000008</v>
      </c>
      <c r="H3" s="10">
        <v>1000.0000000000001</v>
      </c>
      <c r="I3" s="11">
        <v>88.434000000000012</v>
      </c>
      <c r="J3" s="11">
        <v>782.72155806252442</v>
      </c>
      <c r="L3" s="23"/>
    </row>
    <row r="4" spans="1:12" ht="15" thickBot="1" x14ac:dyDescent="0.35">
      <c r="A4" s="6">
        <v>2</v>
      </c>
      <c r="B4" s="7" t="s">
        <v>39</v>
      </c>
      <c r="C4" s="6" t="s">
        <v>17</v>
      </c>
      <c r="D4" s="8">
        <v>1985.3278836742097</v>
      </c>
      <c r="E4" s="9">
        <v>59.617999999999981</v>
      </c>
      <c r="F4" s="9">
        <v>992.5338310779282</v>
      </c>
      <c r="G4" s="10">
        <v>60.847999999999999</v>
      </c>
      <c r="H4" s="10">
        <v>992.79405259628152</v>
      </c>
      <c r="I4" s="11" t="s">
        <v>7</v>
      </c>
      <c r="J4" s="11">
        <v>0</v>
      </c>
    </row>
    <row r="5" spans="1:12" ht="15" thickBot="1" x14ac:dyDescent="0.35">
      <c r="A5" s="6">
        <v>3</v>
      </c>
      <c r="B5" s="7" t="s">
        <v>16</v>
      </c>
      <c r="C5" s="6" t="s">
        <v>17</v>
      </c>
      <c r="D5" s="8">
        <v>1968.5547875984112</v>
      </c>
      <c r="E5" s="9">
        <v>59.956000000000003</v>
      </c>
      <c r="F5" s="9">
        <v>990.14409140400733</v>
      </c>
      <c r="G5" s="10">
        <v>62.864000000000011</v>
      </c>
      <c r="H5" s="10">
        <v>978.41069619440373</v>
      </c>
      <c r="I5" s="11" t="s">
        <v>7</v>
      </c>
      <c r="J5" s="11">
        <v>0</v>
      </c>
    </row>
    <row r="6" spans="1:12" ht="15" thickBot="1" x14ac:dyDescent="0.35">
      <c r="A6" s="6">
        <v>4</v>
      </c>
      <c r="B6" s="7" t="s">
        <v>10</v>
      </c>
      <c r="C6" s="6" t="s">
        <v>9</v>
      </c>
      <c r="D6" s="8">
        <v>1947.4976436006323</v>
      </c>
      <c r="E6" s="9">
        <v>60.907999999999994</v>
      </c>
      <c r="F6" s="9">
        <v>983.41322699698799</v>
      </c>
      <c r="G6" s="10">
        <v>64.872</v>
      </c>
      <c r="H6" s="10">
        <v>964.0844166036444</v>
      </c>
      <c r="I6" s="11">
        <v>87.914000000000016</v>
      </c>
      <c r="J6" s="11">
        <v>786.36975921872374</v>
      </c>
    </row>
    <row r="7" spans="1:12" ht="15" thickBot="1" x14ac:dyDescent="0.35">
      <c r="A7" s="6">
        <v>5</v>
      </c>
      <c r="B7" s="7" t="s">
        <v>8</v>
      </c>
      <c r="C7" s="6" t="s">
        <v>9</v>
      </c>
      <c r="D7" s="8">
        <v>1930.2354858059325</v>
      </c>
      <c r="E7" s="9">
        <v>117.652</v>
      </c>
      <c r="F7" s="9">
        <v>582.21977120717202</v>
      </c>
      <c r="G7" s="10">
        <v>63.731999999999992</v>
      </c>
      <c r="H7" s="10">
        <v>972.21786218803959</v>
      </c>
      <c r="I7" s="11">
        <v>63.448</v>
      </c>
      <c r="J7" s="11">
        <v>958.01762361789304</v>
      </c>
    </row>
    <row r="8" spans="1:12" ht="15" thickBot="1" x14ac:dyDescent="0.35">
      <c r="A8" s="6">
        <v>6</v>
      </c>
      <c r="B8" s="7" t="s">
        <v>23</v>
      </c>
      <c r="C8" s="6" t="s">
        <v>12</v>
      </c>
      <c r="D8" s="8">
        <v>1865.5472921615042</v>
      </c>
      <c r="E8" s="9">
        <v>69.170000000000016</v>
      </c>
      <c r="F8" s="9">
        <v>924.99893946464147</v>
      </c>
      <c r="G8" s="10" t="s">
        <v>7</v>
      </c>
      <c r="H8" s="10">
        <v>0</v>
      </c>
      <c r="I8" s="11">
        <v>65.937999999999988</v>
      </c>
      <c r="J8" s="11">
        <v>940.54835269686282</v>
      </c>
    </row>
    <row r="9" spans="1:12" ht="15" thickBot="1" x14ac:dyDescent="0.35">
      <c r="A9" s="6">
        <v>7</v>
      </c>
      <c r="B9" s="7" t="s">
        <v>11</v>
      </c>
      <c r="C9" s="6" t="s">
        <v>12</v>
      </c>
      <c r="D9" s="8">
        <v>1747.5672951384345</v>
      </c>
      <c r="E9" s="9" t="s">
        <v>7</v>
      </c>
      <c r="F9" s="9">
        <v>0</v>
      </c>
      <c r="G9" s="10">
        <v>91.76400000000001</v>
      </c>
      <c r="H9" s="10">
        <v>772.22071602859558</v>
      </c>
      <c r="I9" s="11">
        <v>60.978000000000009</v>
      </c>
      <c r="J9" s="11">
        <v>975.34657910983879</v>
      </c>
    </row>
    <row r="10" spans="1:12" ht="15" thickBot="1" x14ac:dyDescent="0.35">
      <c r="A10" s="6">
        <v>8</v>
      </c>
      <c r="B10" s="7" t="s">
        <v>49</v>
      </c>
      <c r="C10" s="6" t="s">
        <v>12</v>
      </c>
      <c r="D10" s="8">
        <v>1707.8347760602296</v>
      </c>
      <c r="E10" s="9">
        <v>65.52600000000001</v>
      </c>
      <c r="F10" s="9">
        <v>950.76287843436671</v>
      </c>
      <c r="G10" s="10" t="s">
        <v>7</v>
      </c>
      <c r="H10" s="10">
        <v>0</v>
      </c>
      <c r="I10" s="11">
        <v>92.09</v>
      </c>
      <c r="J10" s="11">
        <v>757.07189762586302</v>
      </c>
    </row>
    <row r="11" spans="1:12" ht="15" thickBot="1" x14ac:dyDescent="0.35">
      <c r="A11" s="6">
        <v>9</v>
      </c>
      <c r="B11" s="7" t="s">
        <v>42</v>
      </c>
      <c r="C11" s="6" t="s">
        <v>17</v>
      </c>
      <c r="D11" s="8">
        <v>1452.5081659436869</v>
      </c>
      <c r="E11" s="9">
        <v>71.868000000000009</v>
      </c>
      <c r="F11" s="9">
        <v>905.92344348760582</v>
      </c>
      <c r="G11" s="10">
        <v>152.25</v>
      </c>
      <c r="H11" s="10">
        <v>340.67721636392179</v>
      </c>
      <c r="I11" s="11">
        <v>122.09200000000001</v>
      </c>
      <c r="J11" s="11">
        <v>546.58472245608118</v>
      </c>
    </row>
    <row r="12" spans="1:12" ht="15" thickBot="1" x14ac:dyDescent="0.35">
      <c r="A12" s="6">
        <v>10</v>
      </c>
      <c r="B12" s="7" t="s">
        <v>224</v>
      </c>
      <c r="C12" s="6" t="s">
        <v>26</v>
      </c>
      <c r="D12" s="8">
        <v>1103.996044253709</v>
      </c>
      <c r="E12" s="9">
        <v>69.488</v>
      </c>
      <c r="F12" s="9">
        <v>922.75060450515412</v>
      </c>
      <c r="G12" s="10" t="s">
        <v>7</v>
      </c>
      <c r="H12" s="10">
        <v>0</v>
      </c>
      <c r="I12" s="11">
        <v>174.166</v>
      </c>
      <c r="J12" s="11">
        <v>181.24543974855487</v>
      </c>
    </row>
    <row r="13" spans="1:12" ht="15" thickBot="1" x14ac:dyDescent="0.35">
      <c r="A13" s="6">
        <v>11</v>
      </c>
      <c r="B13" s="7" t="s">
        <v>29</v>
      </c>
      <c r="C13" s="6" t="s">
        <v>26</v>
      </c>
      <c r="D13" s="8">
        <v>1000.0000000000001</v>
      </c>
      <c r="E13" s="9" t="s">
        <v>7</v>
      </c>
      <c r="F13" s="9">
        <v>0</v>
      </c>
      <c r="G13" s="10" t="s">
        <v>7</v>
      </c>
      <c r="H13" s="10">
        <v>0</v>
      </c>
      <c r="I13" s="11">
        <v>57.464000000000013</v>
      </c>
      <c r="J13" s="11">
        <v>1000.0000000000001</v>
      </c>
    </row>
    <row r="14" spans="1:12" ht="15" thickBot="1" x14ac:dyDescent="0.35">
      <c r="A14" s="6">
        <v>12</v>
      </c>
      <c r="B14" s="7" t="s">
        <v>27</v>
      </c>
      <c r="C14" s="6" t="s">
        <v>28</v>
      </c>
      <c r="D14" s="8">
        <v>999.34051748330251</v>
      </c>
      <c r="E14" s="9" t="s">
        <v>7</v>
      </c>
      <c r="F14" s="9">
        <v>0</v>
      </c>
      <c r="G14" s="10" t="s">
        <v>7</v>
      </c>
      <c r="H14" s="10">
        <v>0</v>
      </c>
      <c r="I14" s="11">
        <v>57.558000000000007</v>
      </c>
      <c r="J14" s="11">
        <v>999.34051748330251</v>
      </c>
    </row>
    <row r="15" spans="1:12" ht="15" thickBot="1" x14ac:dyDescent="0.35">
      <c r="A15" s="6">
        <v>13</v>
      </c>
      <c r="B15" s="7" t="s">
        <v>19</v>
      </c>
      <c r="C15" s="6" t="s">
        <v>15</v>
      </c>
      <c r="D15" s="8">
        <v>994.45693519421934</v>
      </c>
      <c r="E15" s="9">
        <v>59.346000000000004</v>
      </c>
      <c r="F15" s="9">
        <v>994.45693519421934</v>
      </c>
      <c r="G15" s="10" t="s">
        <v>7</v>
      </c>
      <c r="H15" s="10">
        <v>0</v>
      </c>
      <c r="I15" s="11" t="s">
        <v>7</v>
      </c>
      <c r="J15" s="11">
        <v>0</v>
      </c>
    </row>
    <row r="16" spans="1:12" ht="15" thickBot="1" x14ac:dyDescent="0.35">
      <c r="A16" s="6">
        <v>14</v>
      </c>
      <c r="B16" s="7" t="s">
        <v>43</v>
      </c>
      <c r="C16" s="6" t="s">
        <v>28</v>
      </c>
      <c r="D16" s="8">
        <v>992.08620979962961</v>
      </c>
      <c r="E16" s="9" t="s">
        <v>7</v>
      </c>
      <c r="F16" s="9">
        <v>0</v>
      </c>
      <c r="G16" s="10" t="s">
        <v>7</v>
      </c>
      <c r="H16" s="10">
        <v>0</v>
      </c>
      <c r="I16" s="11">
        <v>58.591999999999999</v>
      </c>
      <c r="J16" s="11">
        <v>992.08620979962961</v>
      </c>
    </row>
    <row r="17" spans="1:10" ht="15" thickBot="1" x14ac:dyDescent="0.35">
      <c r="A17" s="6">
        <v>15</v>
      </c>
      <c r="B17" s="7" t="s">
        <v>204</v>
      </c>
      <c r="C17" s="6" t="s">
        <v>26</v>
      </c>
      <c r="D17" s="8">
        <v>988.63445024414875</v>
      </c>
      <c r="E17" s="9" t="s">
        <v>7</v>
      </c>
      <c r="F17" s="9">
        <v>0</v>
      </c>
      <c r="G17" s="10" t="s">
        <v>7</v>
      </c>
      <c r="H17" s="10">
        <v>0</v>
      </c>
      <c r="I17" s="11">
        <v>59.084000000000003</v>
      </c>
      <c r="J17" s="11">
        <v>988.63445024414875</v>
      </c>
    </row>
    <row r="18" spans="1:10" ht="15" thickBot="1" x14ac:dyDescent="0.35">
      <c r="A18" s="6">
        <v>16</v>
      </c>
      <c r="B18" s="7" t="s">
        <v>50</v>
      </c>
      <c r="C18" s="6" t="s">
        <v>51</v>
      </c>
      <c r="D18" s="8">
        <v>976.2305663130719</v>
      </c>
      <c r="E18" s="9" t="s">
        <v>7</v>
      </c>
      <c r="F18" s="9">
        <v>0</v>
      </c>
      <c r="G18" s="10" t="s">
        <v>7</v>
      </c>
      <c r="H18" s="10">
        <v>0</v>
      </c>
      <c r="I18" s="11">
        <v>60.851999999999997</v>
      </c>
      <c r="J18" s="11">
        <v>976.2305663130719</v>
      </c>
    </row>
    <row r="19" spans="1:10" ht="15" thickBot="1" x14ac:dyDescent="0.35">
      <c r="A19" s="6">
        <v>17</v>
      </c>
      <c r="B19" s="7" t="s">
        <v>35</v>
      </c>
      <c r="C19" s="6" t="s">
        <v>12</v>
      </c>
      <c r="D19" s="8">
        <v>961.52550934500766</v>
      </c>
      <c r="E19" s="9" t="s">
        <v>7</v>
      </c>
      <c r="F19" s="9">
        <v>0</v>
      </c>
      <c r="G19" s="10" t="s">
        <v>7</v>
      </c>
      <c r="H19" s="10">
        <v>0</v>
      </c>
      <c r="I19" s="11">
        <v>62.948</v>
      </c>
      <c r="J19" s="11">
        <v>961.52550934500766</v>
      </c>
    </row>
    <row r="20" spans="1:10" ht="15" thickBot="1" x14ac:dyDescent="0.35">
      <c r="A20" s="6">
        <v>18</v>
      </c>
      <c r="B20" s="7" t="s">
        <v>30</v>
      </c>
      <c r="C20" s="6" t="s">
        <v>28</v>
      </c>
      <c r="D20" s="8">
        <v>959.60318796654883</v>
      </c>
      <c r="E20" s="9" t="s">
        <v>7</v>
      </c>
      <c r="F20" s="9">
        <v>0</v>
      </c>
      <c r="G20" s="10" t="s">
        <v>7</v>
      </c>
      <c r="H20" s="10">
        <v>0</v>
      </c>
      <c r="I20" s="11">
        <v>63.222000000000001</v>
      </c>
      <c r="J20" s="11">
        <v>959.60318796654883</v>
      </c>
    </row>
    <row r="21" spans="1:10" ht="15" thickBot="1" x14ac:dyDescent="0.35">
      <c r="A21" s="6">
        <v>19</v>
      </c>
      <c r="B21" s="7" t="s">
        <v>25</v>
      </c>
      <c r="C21" s="6" t="s">
        <v>26</v>
      </c>
      <c r="D21" s="8">
        <v>933.15450398860696</v>
      </c>
      <c r="E21" s="9">
        <v>122.18200000000002</v>
      </c>
      <c r="F21" s="9">
        <v>550.19160338805682</v>
      </c>
      <c r="G21" s="10" t="s">
        <v>7</v>
      </c>
      <c r="H21" s="10">
        <v>0</v>
      </c>
      <c r="I21" s="11">
        <v>145.41399999999999</v>
      </c>
      <c r="J21" s="11">
        <v>382.96290060055014</v>
      </c>
    </row>
    <row r="22" spans="1:10" ht="15" thickBot="1" x14ac:dyDescent="0.35">
      <c r="A22" s="6">
        <v>20</v>
      </c>
      <c r="B22" s="7" t="s">
        <v>84</v>
      </c>
      <c r="C22" s="6" t="s">
        <v>15</v>
      </c>
      <c r="D22" s="8">
        <v>930.81046191839266</v>
      </c>
      <c r="E22" s="9" t="s">
        <v>7</v>
      </c>
      <c r="F22" s="9">
        <v>0</v>
      </c>
      <c r="G22" s="10" t="s">
        <v>7</v>
      </c>
      <c r="H22" s="10">
        <v>0</v>
      </c>
      <c r="I22" s="11">
        <v>67.325999999999993</v>
      </c>
      <c r="J22" s="11">
        <v>930.81046191839266</v>
      </c>
    </row>
    <row r="23" spans="1:10" ht="15" thickBot="1" x14ac:dyDescent="0.35">
      <c r="A23" s="6">
        <v>21</v>
      </c>
      <c r="B23" s="7" t="s">
        <v>40</v>
      </c>
      <c r="C23" s="6" t="s">
        <v>41</v>
      </c>
      <c r="D23" s="8">
        <v>922.63007240276147</v>
      </c>
      <c r="E23" s="9" t="s">
        <v>7</v>
      </c>
      <c r="F23" s="9">
        <v>0</v>
      </c>
      <c r="G23" s="10" t="s">
        <v>7</v>
      </c>
      <c r="H23" s="10">
        <v>0</v>
      </c>
      <c r="I23" s="11">
        <v>68.492000000000004</v>
      </c>
      <c r="J23" s="11">
        <v>922.63007240276147</v>
      </c>
    </row>
    <row r="24" spans="1:10" ht="15" thickBot="1" x14ac:dyDescent="0.35">
      <c r="A24" s="6">
        <v>22</v>
      </c>
      <c r="B24" s="7" t="s">
        <v>52</v>
      </c>
      <c r="C24" s="6" t="s">
        <v>28</v>
      </c>
      <c r="D24" s="8">
        <v>919.41684907672459</v>
      </c>
      <c r="E24" s="9" t="s">
        <v>7</v>
      </c>
      <c r="F24" s="9">
        <v>0</v>
      </c>
      <c r="G24" s="10" t="s">
        <v>7</v>
      </c>
      <c r="H24" s="10">
        <v>0</v>
      </c>
      <c r="I24" s="11">
        <v>68.95</v>
      </c>
      <c r="J24" s="11">
        <v>919.41684907672459</v>
      </c>
    </row>
    <row r="25" spans="1:10" ht="15" thickBot="1" x14ac:dyDescent="0.35">
      <c r="A25" s="6">
        <v>23</v>
      </c>
      <c r="B25" s="7" t="s">
        <v>53</v>
      </c>
      <c r="C25" s="6" t="s">
        <v>9</v>
      </c>
      <c r="D25" s="8">
        <v>773.17269757773715</v>
      </c>
      <c r="E25" s="9">
        <v>90.644000000000005</v>
      </c>
      <c r="F25" s="9">
        <v>773.17269757773715</v>
      </c>
      <c r="G25" s="10" t="s">
        <v>7</v>
      </c>
      <c r="H25" s="10">
        <v>0</v>
      </c>
      <c r="I25" s="11" t="s">
        <v>7</v>
      </c>
      <c r="J25" s="11">
        <v>0</v>
      </c>
    </row>
    <row r="26" spans="1:10" ht="15" thickBot="1" x14ac:dyDescent="0.35">
      <c r="A26" s="6">
        <v>24</v>
      </c>
      <c r="B26" s="7" t="s">
        <v>54</v>
      </c>
      <c r="C26" s="6" t="s">
        <v>28</v>
      </c>
      <c r="D26" s="8">
        <v>725.07997979457821</v>
      </c>
      <c r="E26" s="9" t="s">
        <v>7</v>
      </c>
      <c r="F26" s="9">
        <v>0</v>
      </c>
      <c r="G26" s="10" t="s">
        <v>7</v>
      </c>
      <c r="H26" s="10">
        <v>0</v>
      </c>
      <c r="I26" s="11">
        <v>96.65</v>
      </c>
      <c r="J26" s="11">
        <v>725.07997979457821</v>
      </c>
    </row>
    <row r="27" spans="1:10" ht="15" thickBot="1" x14ac:dyDescent="0.35">
      <c r="A27" s="6">
        <v>25</v>
      </c>
      <c r="B27" s="7" t="s">
        <v>222</v>
      </c>
      <c r="C27" s="6" t="s">
        <v>17</v>
      </c>
      <c r="D27" s="8">
        <v>694.02548479616451</v>
      </c>
      <c r="E27" s="9" t="s">
        <v>7</v>
      </c>
      <c r="F27" s="9">
        <v>0</v>
      </c>
      <c r="G27" s="10">
        <v>102.724</v>
      </c>
      <c r="H27" s="10">
        <v>694.02548479616451</v>
      </c>
      <c r="I27" s="11" t="s">
        <v>7</v>
      </c>
      <c r="J27" s="11">
        <v>0</v>
      </c>
    </row>
    <row r="28" spans="1:10" ht="15" thickBot="1" x14ac:dyDescent="0.35">
      <c r="A28" s="6">
        <v>26</v>
      </c>
      <c r="B28" s="7" t="s">
        <v>31</v>
      </c>
      <c r="C28" s="6" t="s">
        <v>26</v>
      </c>
      <c r="D28" s="8">
        <v>575.98080484930131</v>
      </c>
      <c r="E28" s="9" t="s">
        <v>7</v>
      </c>
      <c r="F28" s="9">
        <v>0</v>
      </c>
      <c r="G28" s="10" t="s">
        <v>7</v>
      </c>
      <c r="H28" s="10">
        <v>0</v>
      </c>
      <c r="I28" s="11">
        <v>117.902</v>
      </c>
      <c r="J28" s="11">
        <v>575.98080484930131</v>
      </c>
    </row>
    <row r="29" spans="1:10" ht="15" thickBot="1" x14ac:dyDescent="0.35">
      <c r="A29" s="6">
        <v>27</v>
      </c>
      <c r="B29" s="7" t="s">
        <v>55</v>
      </c>
      <c r="C29" s="6" t="s">
        <v>56</v>
      </c>
      <c r="D29" s="8">
        <v>572.66936072290525</v>
      </c>
      <c r="E29" s="9" t="s">
        <v>7</v>
      </c>
      <c r="F29" s="9">
        <v>0</v>
      </c>
      <c r="G29" s="10" t="s">
        <v>7</v>
      </c>
      <c r="H29" s="10">
        <v>0</v>
      </c>
      <c r="I29" s="11">
        <v>118.37399999999998</v>
      </c>
      <c r="J29" s="11">
        <v>572.66936072290525</v>
      </c>
    </row>
    <row r="30" spans="1:10" ht="15" thickBot="1" x14ac:dyDescent="0.35">
      <c r="A30" s="6">
        <v>28</v>
      </c>
      <c r="B30" s="7" t="s">
        <v>14</v>
      </c>
      <c r="C30" s="6" t="s">
        <v>15</v>
      </c>
      <c r="D30" s="8">
        <v>407.74049406807234</v>
      </c>
      <c r="E30" s="9">
        <v>142.32999999999998</v>
      </c>
      <c r="F30" s="9">
        <v>407.74049406807234</v>
      </c>
      <c r="G30" s="10" t="s">
        <v>7</v>
      </c>
      <c r="H30" s="10">
        <v>0</v>
      </c>
      <c r="I30" s="11" t="s">
        <v>7</v>
      </c>
      <c r="J30" s="11">
        <v>0</v>
      </c>
    </row>
    <row r="31" spans="1:10" ht="15" thickBot="1" x14ac:dyDescent="0.35">
      <c r="A31" s="6">
        <v>29</v>
      </c>
      <c r="B31" s="7" t="s">
        <v>57</v>
      </c>
      <c r="C31" s="6" t="s">
        <v>58</v>
      </c>
      <c r="D31" s="8">
        <v>387.74586744722075</v>
      </c>
      <c r="E31" s="9">
        <v>145.15799999999999</v>
      </c>
      <c r="F31" s="9">
        <v>387.74586744722075</v>
      </c>
      <c r="G31" s="10" t="s">
        <v>7</v>
      </c>
      <c r="H31" s="10">
        <v>0</v>
      </c>
      <c r="I31" s="11" t="s">
        <v>7</v>
      </c>
      <c r="J31" s="11">
        <v>0</v>
      </c>
    </row>
    <row r="32" spans="1:10" ht="15" thickBot="1" x14ac:dyDescent="0.35">
      <c r="A32" s="6">
        <v>30</v>
      </c>
      <c r="B32" s="7" t="s">
        <v>34</v>
      </c>
      <c r="C32" s="6" t="s">
        <v>26</v>
      </c>
      <c r="D32" s="8">
        <v>386.69529101419988</v>
      </c>
      <c r="E32" s="9" t="s">
        <v>7</v>
      </c>
      <c r="F32" s="9">
        <v>0</v>
      </c>
      <c r="G32" s="10" t="s">
        <v>7</v>
      </c>
      <c r="H32" s="10">
        <v>0</v>
      </c>
      <c r="I32" s="11">
        <v>144.88200000000001</v>
      </c>
      <c r="J32" s="11">
        <v>386.69529101419988</v>
      </c>
    </row>
    <row r="33" spans="1:10" ht="15" thickBot="1" x14ac:dyDescent="0.35">
      <c r="A33" s="6">
        <v>31</v>
      </c>
      <c r="B33" s="7" t="s">
        <v>59</v>
      </c>
      <c r="C33" s="6" t="s">
        <v>41</v>
      </c>
      <c r="D33" s="8">
        <v>185.67940730762749</v>
      </c>
      <c r="E33" s="9" t="s">
        <v>7</v>
      </c>
      <c r="F33" s="9">
        <v>0</v>
      </c>
      <c r="G33" s="10" t="s">
        <v>7</v>
      </c>
      <c r="H33" s="10">
        <v>0</v>
      </c>
      <c r="I33" s="11">
        <v>173.53400000000002</v>
      </c>
      <c r="J33" s="11">
        <v>185.67940730762749</v>
      </c>
    </row>
    <row r="34" spans="1:10" ht="15" thickBot="1" x14ac:dyDescent="0.35">
      <c r="A34" s="6">
        <v>32</v>
      </c>
      <c r="B34" s="7" t="s">
        <v>102</v>
      </c>
      <c r="C34" s="6" t="s">
        <v>9</v>
      </c>
      <c r="D34" s="8">
        <v>0</v>
      </c>
      <c r="E34" s="9" t="s">
        <v>7</v>
      </c>
      <c r="F34" s="9">
        <v>0</v>
      </c>
      <c r="G34" s="10" t="s">
        <v>7</v>
      </c>
      <c r="H34" s="10">
        <v>0</v>
      </c>
      <c r="I34" s="11">
        <v>200</v>
      </c>
      <c r="J34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7E98-850B-468F-9436-149CC02E8DAB}">
  <sheetPr>
    <pageSetUpPr fitToPage="1"/>
  </sheetPr>
  <dimension ref="A1:J48"/>
  <sheetViews>
    <sheetView zoomScale="130" zoomScaleNormal="130" workbookViewId="0">
      <selection sqref="A1:XFD1"/>
    </sheetView>
  </sheetViews>
  <sheetFormatPr defaultRowHeight="14.4" x14ac:dyDescent="0.3"/>
  <cols>
    <col min="1" max="1" width="5" bestFit="1" customWidth="1"/>
    <col min="2" max="2" width="21.218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</cols>
  <sheetData>
    <row r="1" spans="1:10" ht="60" customHeight="1" thickBot="1" x14ac:dyDescent="0.35">
      <c r="A1" s="39" t="s">
        <v>500</v>
      </c>
      <c r="B1" s="40"/>
      <c r="C1" s="40"/>
      <c r="D1" s="40"/>
      <c r="E1" s="41" t="s">
        <v>512</v>
      </c>
      <c r="F1" s="53"/>
      <c r="G1" s="54" t="s">
        <v>65</v>
      </c>
      <c r="H1" s="55"/>
      <c r="I1" s="49" t="s">
        <v>513</v>
      </c>
      <c r="J1" s="50"/>
    </row>
    <row r="2" spans="1:10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0" ht="15" thickBot="1" x14ac:dyDescent="0.35">
      <c r="A3" s="6">
        <v>1</v>
      </c>
      <c r="B3" s="7" t="s">
        <v>5</v>
      </c>
      <c r="C3" s="6" t="s">
        <v>6</v>
      </c>
      <c r="D3" s="8">
        <f>SUM(F3,H3,J3)-MIN(F3,H3,J3)</f>
        <v>2000</v>
      </c>
      <c r="E3" s="9">
        <v>58.623333333333299</v>
      </c>
      <c r="F3" s="9">
        <v>1000</v>
      </c>
      <c r="G3" s="10">
        <v>59.648888888888898</v>
      </c>
      <c r="H3" s="10">
        <v>1000</v>
      </c>
      <c r="I3" s="11" t="s">
        <v>7</v>
      </c>
      <c r="J3" s="11">
        <v>0</v>
      </c>
    </row>
    <row r="4" spans="1:10" ht="15" thickBot="1" x14ac:dyDescent="0.35">
      <c r="A4" s="6">
        <v>2</v>
      </c>
      <c r="B4" s="7" t="s">
        <v>88</v>
      </c>
      <c r="C4" s="6" t="s">
        <v>9</v>
      </c>
      <c r="D4" s="8">
        <f t="shared" ref="D4:D48" si="0">SUM(F4,H4,J4)-MIN(F4,H4,J4)</f>
        <v>1963.8428017814867</v>
      </c>
      <c r="E4" s="9">
        <v>61.49</v>
      </c>
      <c r="F4" s="9">
        <v>979.72319807606129</v>
      </c>
      <c r="G4" s="10" t="s">
        <v>7</v>
      </c>
      <c r="H4" s="10">
        <v>0</v>
      </c>
      <c r="I4" s="11">
        <v>62.424999999999997</v>
      </c>
      <c r="J4" s="11">
        <v>984.11960370542556</v>
      </c>
    </row>
    <row r="5" spans="1:10" ht="15" thickBot="1" x14ac:dyDescent="0.35">
      <c r="A5" s="6">
        <f>A4+1</f>
        <v>3</v>
      </c>
      <c r="B5" s="7" t="s">
        <v>10</v>
      </c>
      <c r="C5" s="6" t="s">
        <v>9</v>
      </c>
      <c r="D5" s="8">
        <f t="shared" si="0"/>
        <v>1672.1725363898047</v>
      </c>
      <c r="E5" s="9">
        <v>61.873333333333299</v>
      </c>
      <c r="F5" s="9">
        <v>977.01176526065126</v>
      </c>
      <c r="G5" s="10" t="s">
        <v>7</v>
      </c>
      <c r="H5" s="10">
        <v>0</v>
      </c>
      <c r="I5" s="11">
        <v>102.82</v>
      </c>
      <c r="J5" s="11">
        <v>695.16077112915343</v>
      </c>
    </row>
    <row r="6" spans="1:10" ht="15" thickBot="1" x14ac:dyDescent="0.35">
      <c r="A6" s="6">
        <f t="shared" ref="A6:A48" si="1">A5+1</f>
        <v>4</v>
      </c>
      <c r="B6" s="7" t="s">
        <v>11</v>
      </c>
      <c r="C6" s="6" t="s">
        <v>12</v>
      </c>
      <c r="D6" s="8">
        <f t="shared" si="0"/>
        <v>1623.0845523187127</v>
      </c>
      <c r="E6" s="9">
        <v>110.833333333333</v>
      </c>
      <c r="F6" s="9">
        <v>630.70285054110991</v>
      </c>
      <c r="G6" s="10" t="s">
        <v>7</v>
      </c>
      <c r="H6" s="10">
        <v>0</v>
      </c>
      <c r="I6" s="11">
        <v>61.27</v>
      </c>
      <c r="J6" s="11">
        <v>992.38170177760276</v>
      </c>
    </row>
    <row r="7" spans="1:10" ht="15" thickBot="1" x14ac:dyDescent="0.35">
      <c r="A7" s="6">
        <f t="shared" si="1"/>
        <v>5</v>
      </c>
      <c r="B7" s="7" t="s">
        <v>135</v>
      </c>
      <c r="C7" s="6" t="s">
        <v>76</v>
      </c>
      <c r="D7" s="8">
        <f t="shared" si="0"/>
        <v>1567.4582876733871</v>
      </c>
      <c r="E7" s="9">
        <v>113.55</v>
      </c>
      <c r="F7" s="9">
        <v>611.48704406667753</v>
      </c>
      <c r="G7" s="10" t="s">
        <v>7</v>
      </c>
      <c r="H7" s="10">
        <v>0</v>
      </c>
      <c r="I7" s="11">
        <v>66.36</v>
      </c>
      <c r="J7" s="11">
        <v>955.97124360670955</v>
      </c>
    </row>
    <row r="8" spans="1:10" ht="15" thickBot="1" x14ac:dyDescent="0.35">
      <c r="A8" s="6">
        <f t="shared" si="1"/>
        <v>6</v>
      </c>
      <c r="B8" s="7" t="s">
        <v>133</v>
      </c>
      <c r="C8" s="6" t="s">
        <v>56</v>
      </c>
      <c r="D8" s="8">
        <f t="shared" si="0"/>
        <v>1554.2641459442177</v>
      </c>
      <c r="E8" s="9">
        <v>113.15</v>
      </c>
      <c r="F8" s="9">
        <v>614.31636526536658</v>
      </c>
      <c r="G8" s="10" t="s">
        <v>7</v>
      </c>
      <c r="H8" s="10">
        <v>0</v>
      </c>
      <c r="I8" s="11">
        <v>68.599999999999994</v>
      </c>
      <c r="J8" s="11">
        <v>939.94778067885113</v>
      </c>
    </row>
    <row r="9" spans="1:10" ht="15" thickBot="1" x14ac:dyDescent="0.35">
      <c r="A9" s="6">
        <f t="shared" si="1"/>
        <v>7</v>
      </c>
      <c r="B9" s="7" t="s">
        <v>13</v>
      </c>
      <c r="C9" s="6" t="s">
        <v>12</v>
      </c>
      <c r="D9" s="8">
        <f t="shared" si="0"/>
        <v>1204.5795177856426</v>
      </c>
      <c r="E9" s="9" t="s">
        <v>7</v>
      </c>
      <c r="F9" s="9">
        <v>0</v>
      </c>
      <c r="G9" s="10">
        <v>98.704444444444405</v>
      </c>
      <c r="H9" s="10">
        <v>721.72963045061624</v>
      </c>
      <c r="I9" s="11">
        <v>132.5</v>
      </c>
      <c r="J9" s="11">
        <v>482.84988733502621</v>
      </c>
    </row>
    <row r="10" spans="1:10" ht="15" thickBot="1" x14ac:dyDescent="0.35">
      <c r="A10" s="6">
        <f t="shared" si="1"/>
        <v>8</v>
      </c>
      <c r="B10" s="7" t="s">
        <v>189</v>
      </c>
      <c r="C10" s="6" t="s">
        <v>12</v>
      </c>
      <c r="D10" s="8">
        <f t="shared" si="0"/>
        <v>1045.0625336115165</v>
      </c>
      <c r="E10" s="9" t="s">
        <v>7</v>
      </c>
      <c r="F10" s="9">
        <v>0</v>
      </c>
      <c r="G10" s="10">
        <v>155.361111111111</v>
      </c>
      <c r="H10" s="10">
        <v>318.05155324741207</v>
      </c>
      <c r="I10" s="11">
        <v>98.367500000000007</v>
      </c>
      <c r="J10" s="11">
        <v>727.01098036410451</v>
      </c>
    </row>
    <row r="11" spans="1:10" ht="15" thickBot="1" x14ac:dyDescent="0.35">
      <c r="A11" s="6">
        <f t="shared" si="1"/>
        <v>9</v>
      </c>
      <c r="B11" s="7" t="s">
        <v>16</v>
      </c>
      <c r="C11" s="6" t="s">
        <v>17</v>
      </c>
      <c r="D11" s="8">
        <f t="shared" si="0"/>
        <v>1000</v>
      </c>
      <c r="E11" s="9" t="s">
        <v>7</v>
      </c>
      <c r="F11" s="9">
        <v>0</v>
      </c>
      <c r="G11" s="10" t="s">
        <v>7</v>
      </c>
      <c r="H11" s="10">
        <v>0</v>
      </c>
      <c r="I11" s="11">
        <v>60.204999999999998</v>
      </c>
      <c r="J11" s="11">
        <v>1000</v>
      </c>
    </row>
    <row r="12" spans="1:10" ht="15" thickBot="1" x14ac:dyDescent="0.35">
      <c r="A12" s="6">
        <f t="shared" si="1"/>
        <v>10</v>
      </c>
      <c r="B12" s="7" t="s">
        <v>501</v>
      </c>
      <c r="C12" s="6" t="s">
        <v>51</v>
      </c>
      <c r="D12" s="8">
        <f t="shared" si="0"/>
        <v>997.58575056332484</v>
      </c>
      <c r="E12" s="9" t="s">
        <v>7</v>
      </c>
      <c r="F12" s="9">
        <v>0</v>
      </c>
      <c r="G12" s="10" t="s">
        <v>7</v>
      </c>
      <c r="H12" s="10">
        <v>0</v>
      </c>
      <c r="I12" s="11">
        <v>60.542499999999997</v>
      </c>
      <c r="J12" s="11">
        <v>997.58575056332484</v>
      </c>
    </row>
    <row r="13" spans="1:10" ht="15" thickBot="1" x14ac:dyDescent="0.35">
      <c r="A13" s="6">
        <f t="shared" si="1"/>
        <v>11</v>
      </c>
      <c r="B13" s="7" t="s">
        <v>27</v>
      </c>
      <c r="C13" s="6" t="s">
        <v>28</v>
      </c>
      <c r="D13" s="8">
        <f t="shared" si="0"/>
        <v>990.68681772098159</v>
      </c>
      <c r="E13" s="9">
        <v>59.94</v>
      </c>
      <c r="F13" s="9">
        <v>990.68681772098159</v>
      </c>
      <c r="G13" s="10" t="s">
        <v>7</v>
      </c>
      <c r="H13" s="10">
        <v>0</v>
      </c>
      <c r="I13" s="11" t="s">
        <v>7</v>
      </c>
      <c r="J13" s="11">
        <v>0</v>
      </c>
    </row>
    <row r="14" spans="1:10" ht="15" thickBot="1" x14ac:dyDescent="0.35">
      <c r="A14" s="6">
        <f t="shared" si="1"/>
        <v>12</v>
      </c>
      <c r="B14" s="7" t="s">
        <v>22</v>
      </c>
      <c r="C14" s="6" t="s">
        <v>15</v>
      </c>
      <c r="D14" s="8">
        <f t="shared" si="0"/>
        <v>985.43335761107096</v>
      </c>
      <c r="E14" s="9" t="s">
        <v>7</v>
      </c>
      <c r="F14" s="9">
        <v>0</v>
      </c>
      <c r="G14" s="10">
        <v>61.6933333333333</v>
      </c>
      <c r="H14" s="10">
        <v>985.43335761107096</v>
      </c>
      <c r="I14" s="11" t="s">
        <v>7</v>
      </c>
      <c r="J14" s="11">
        <v>0</v>
      </c>
    </row>
    <row r="15" spans="1:10" ht="15" thickBot="1" x14ac:dyDescent="0.35">
      <c r="A15" s="6">
        <f t="shared" si="1"/>
        <v>13</v>
      </c>
      <c r="B15" s="7" t="s">
        <v>35</v>
      </c>
      <c r="C15" s="6" t="s">
        <v>12</v>
      </c>
      <c r="D15" s="8">
        <f t="shared" si="0"/>
        <v>980.54293787331426</v>
      </c>
      <c r="E15" s="9" t="s">
        <v>7</v>
      </c>
      <c r="F15" s="9">
        <v>0</v>
      </c>
      <c r="G15" s="10" t="s">
        <v>7</v>
      </c>
      <c r="H15" s="10">
        <v>0</v>
      </c>
      <c r="I15" s="11">
        <v>62.924999999999997</v>
      </c>
      <c r="J15" s="11">
        <v>980.54293787331426</v>
      </c>
    </row>
    <row r="16" spans="1:10" ht="15" thickBot="1" x14ac:dyDescent="0.35">
      <c r="A16" s="6">
        <f t="shared" si="1"/>
        <v>14</v>
      </c>
      <c r="B16" s="7" t="s">
        <v>66</v>
      </c>
      <c r="C16" s="6" t="s">
        <v>15</v>
      </c>
      <c r="D16" s="8">
        <f t="shared" si="0"/>
        <v>973.94629342284406</v>
      </c>
      <c r="E16" s="9" t="s">
        <v>7</v>
      </c>
      <c r="F16" s="9">
        <v>0</v>
      </c>
      <c r="G16" s="10">
        <v>63.3055555555556</v>
      </c>
      <c r="H16" s="10">
        <v>973.94629342284406</v>
      </c>
      <c r="I16" s="11" t="s">
        <v>7</v>
      </c>
      <c r="J16" s="11">
        <v>0</v>
      </c>
    </row>
    <row r="17" spans="1:10" ht="15" thickBot="1" x14ac:dyDescent="0.35">
      <c r="A17" s="6">
        <f t="shared" si="1"/>
        <v>15</v>
      </c>
      <c r="B17" s="7" t="s">
        <v>44</v>
      </c>
      <c r="C17" s="6" t="s">
        <v>41</v>
      </c>
      <c r="D17" s="8">
        <f t="shared" si="0"/>
        <v>971.45820665975168</v>
      </c>
      <c r="E17" s="9" t="s">
        <v>7</v>
      </c>
      <c r="F17" s="9">
        <v>0</v>
      </c>
      <c r="G17" s="10" t="s">
        <v>7</v>
      </c>
      <c r="H17" s="10">
        <v>0</v>
      </c>
      <c r="I17" s="11">
        <v>64.194999999999993</v>
      </c>
      <c r="J17" s="11">
        <v>971.45820665975168</v>
      </c>
    </row>
    <row r="18" spans="1:10" ht="15" thickBot="1" x14ac:dyDescent="0.35">
      <c r="A18" s="6">
        <f t="shared" si="1"/>
        <v>16</v>
      </c>
      <c r="B18" s="7" t="s">
        <v>19</v>
      </c>
      <c r="C18" s="6" t="s">
        <v>15</v>
      </c>
      <c r="D18" s="8">
        <f t="shared" si="0"/>
        <v>969.8308237061409</v>
      </c>
      <c r="E18" s="9" t="s">
        <v>7</v>
      </c>
      <c r="F18" s="9">
        <v>0</v>
      </c>
      <c r="G18" s="10" t="s">
        <v>7</v>
      </c>
      <c r="H18" s="10">
        <v>0</v>
      </c>
      <c r="I18" s="11">
        <v>64.422499999999999</v>
      </c>
      <c r="J18" s="11">
        <v>969.8308237061409</v>
      </c>
    </row>
    <row r="19" spans="1:10" ht="15" thickBot="1" x14ac:dyDescent="0.35">
      <c r="A19" s="6">
        <f t="shared" si="1"/>
        <v>17</v>
      </c>
      <c r="B19" s="7" t="s">
        <v>502</v>
      </c>
      <c r="C19" s="6" t="s">
        <v>15</v>
      </c>
      <c r="D19" s="8">
        <f t="shared" si="0"/>
        <v>960.53149254265168</v>
      </c>
      <c r="E19" s="9" t="s">
        <v>7</v>
      </c>
      <c r="F19" s="9">
        <v>0</v>
      </c>
      <c r="G19" s="10" t="s">
        <v>7</v>
      </c>
      <c r="H19" s="10">
        <v>0</v>
      </c>
      <c r="I19" s="11">
        <v>65.722499999999997</v>
      </c>
      <c r="J19" s="11">
        <v>960.53149254265168</v>
      </c>
    </row>
    <row r="20" spans="1:10" ht="15" thickBot="1" x14ac:dyDescent="0.35">
      <c r="A20" s="6">
        <f t="shared" si="1"/>
        <v>18</v>
      </c>
      <c r="B20" s="7" t="s">
        <v>8</v>
      </c>
      <c r="C20" s="6" t="s">
        <v>9</v>
      </c>
      <c r="D20" s="8">
        <f t="shared" si="0"/>
        <v>955.04131049036073</v>
      </c>
      <c r="E20" s="9" t="s">
        <v>7</v>
      </c>
      <c r="F20" s="9">
        <v>0</v>
      </c>
      <c r="G20" s="10" t="s">
        <v>7</v>
      </c>
      <c r="H20" s="10">
        <v>0</v>
      </c>
      <c r="I20" s="11">
        <v>66.489999999999995</v>
      </c>
      <c r="J20" s="11">
        <v>955.04131049036073</v>
      </c>
    </row>
    <row r="21" spans="1:10" ht="15" thickBot="1" x14ac:dyDescent="0.35">
      <c r="A21" s="6">
        <f t="shared" si="1"/>
        <v>19</v>
      </c>
      <c r="B21" s="7" t="s">
        <v>211</v>
      </c>
      <c r="C21" s="6" t="s">
        <v>26</v>
      </c>
      <c r="D21" s="8">
        <f t="shared" si="0"/>
        <v>947.39820338103868</v>
      </c>
      <c r="E21" s="9">
        <v>66.06</v>
      </c>
      <c r="F21" s="9">
        <v>947.39820338103868</v>
      </c>
      <c r="G21" s="10" t="s">
        <v>7</v>
      </c>
      <c r="H21" s="10">
        <v>0</v>
      </c>
      <c r="I21" s="11" t="s">
        <v>7</v>
      </c>
      <c r="J21" s="11">
        <v>0</v>
      </c>
    </row>
    <row r="22" spans="1:10" ht="15" thickBot="1" x14ac:dyDescent="0.35">
      <c r="A22" s="6">
        <f t="shared" si="1"/>
        <v>20</v>
      </c>
      <c r="B22" s="7" t="s">
        <v>503</v>
      </c>
      <c r="C22" s="6" t="s">
        <v>76</v>
      </c>
      <c r="D22" s="8">
        <f t="shared" si="0"/>
        <v>938.78536428341499</v>
      </c>
      <c r="E22" s="9" t="s">
        <v>7</v>
      </c>
      <c r="F22" s="9">
        <v>0</v>
      </c>
      <c r="G22" s="10" t="s">
        <v>7</v>
      </c>
      <c r="H22" s="10">
        <v>0</v>
      </c>
      <c r="I22" s="11">
        <v>68.762500000000003</v>
      </c>
      <c r="J22" s="11">
        <v>938.78536428341499</v>
      </c>
    </row>
    <row r="23" spans="1:10" ht="15" thickBot="1" x14ac:dyDescent="0.35">
      <c r="A23" s="6">
        <f t="shared" si="1"/>
        <v>21</v>
      </c>
      <c r="B23" s="7" t="s">
        <v>195</v>
      </c>
      <c r="C23" s="6" t="s">
        <v>51</v>
      </c>
      <c r="D23" s="8">
        <f t="shared" si="0"/>
        <v>922.44000143066614</v>
      </c>
      <c r="E23" s="9" t="s">
        <v>7</v>
      </c>
      <c r="F23" s="9">
        <v>0</v>
      </c>
      <c r="G23" s="10" t="s">
        <v>7</v>
      </c>
      <c r="H23" s="10">
        <v>0</v>
      </c>
      <c r="I23" s="11">
        <v>71.047499999999999</v>
      </c>
      <c r="J23" s="11">
        <v>922.44000143066614</v>
      </c>
    </row>
    <row r="24" spans="1:10" ht="15" thickBot="1" x14ac:dyDescent="0.35">
      <c r="A24" s="6">
        <f t="shared" si="1"/>
        <v>22</v>
      </c>
      <c r="B24" s="7" t="s">
        <v>137</v>
      </c>
      <c r="C24" s="6" t="s">
        <v>76</v>
      </c>
      <c r="D24" s="8">
        <f t="shared" si="0"/>
        <v>872.38456311026846</v>
      </c>
      <c r="E24" s="9" t="s">
        <v>7</v>
      </c>
      <c r="F24" s="9">
        <v>0</v>
      </c>
      <c r="G24" s="10" t="s">
        <v>7</v>
      </c>
      <c r="H24" s="10">
        <v>0</v>
      </c>
      <c r="I24" s="11">
        <v>78.045000000000002</v>
      </c>
      <c r="J24" s="11">
        <v>872.38456311026846</v>
      </c>
    </row>
    <row r="25" spans="1:10" ht="15" thickBot="1" x14ac:dyDescent="0.35">
      <c r="A25" s="6">
        <f t="shared" si="1"/>
        <v>23</v>
      </c>
      <c r="B25" s="7" t="s">
        <v>14</v>
      </c>
      <c r="C25" s="6" t="s">
        <v>15</v>
      </c>
      <c r="D25" s="8">
        <f t="shared" si="0"/>
        <v>868.17980303366176</v>
      </c>
      <c r="E25" s="9" t="s">
        <v>7</v>
      </c>
      <c r="F25" s="9">
        <v>0</v>
      </c>
      <c r="G25" s="10">
        <v>78.150000000000006</v>
      </c>
      <c r="H25" s="10">
        <v>868.17980303366176</v>
      </c>
      <c r="I25" s="11" t="s">
        <v>7</v>
      </c>
      <c r="J25" s="11">
        <v>0</v>
      </c>
    </row>
    <row r="26" spans="1:10" ht="15" thickBot="1" x14ac:dyDescent="0.35">
      <c r="A26" s="6">
        <f t="shared" si="1"/>
        <v>24</v>
      </c>
      <c r="B26" s="7" t="s">
        <v>43</v>
      </c>
      <c r="C26" s="6" t="s">
        <v>28</v>
      </c>
      <c r="D26" s="8">
        <f t="shared" si="0"/>
        <v>674.01504255770624</v>
      </c>
      <c r="E26" s="9">
        <v>104.71</v>
      </c>
      <c r="F26" s="9">
        <v>674.01504255770624</v>
      </c>
      <c r="G26" s="10" t="s">
        <v>7</v>
      </c>
      <c r="H26" s="10">
        <v>0</v>
      </c>
      <c r="I26" s="11" t="s">
        <v>7</v>
      </c>
      <c r="J26" s="11">
        <v>0</v>
      </c>
    </row>
    <row r="27" spans="1:10" ht="15" thickBot="1" x14ac:dyDescent="0.35">
      <c r="A27" s="6">
        <f t="shared" si="1"/>
        <v>25</v>
      </c>
      <c r="B27" s="7" t="s">
        <v>366</v>
      </c>
      <c r="C27" s="6" t="s">
        <v>56</v>
      </c>
      <c r="D27" s="8">
        <f t="shared" si="0"/>
        <v>659.53834909107809</v>
      </c>
      <c r="E27" s="9">
        <v>106.756666666667</v>
      </c>
      <c r="F27" s="9">
        <v>659.53834909107809</v>
      </c>
      <c r="G27" s="10" t="s">
        <v>7</v>
      </c>
      <c r="H27" s="10">
        <v>0</v>
      </c>
      <c r="I27" s="11" t="s">
        <v>7</v>
      </c>
      <c r="J27" s="11">
        <v>0</v>
      </c>
    </row>
    <row r="28" spans="1:10" ht="15" thickBot="1" x14ac:dyDescent="0.35">
      <c r="A28" s="6">
        <f t="shared" si="1"/>
        <v>26</v>
      </c>
      <c r="B28" s="7" t="s">
        <v>504</v>
      </c>
      <c r="C28" s="6" t="s">
        <v>26</v>
      </c>
      <c r="D28" s="8">
        <f t="shared" si="0"/>
        <v>636.38507061514144</v>
      </c>
      <c r="E28" s="9">
        <v>110.03</v>
      </c>
      <c r="F28" s="9">
        <v>636.38507061514144</v>
      </c>
      <c r="G28" s="10" t="s">
        <v>7</v>
      </c>
      <c r="H28" s="10">
        <v>0</v>
      </c>
      <c r="I28" s="11" t="s">
        <v>7</v>
      </c>
      <c r="J28" s="11">
        <v>0</v>
      </c>
    </row>
    <row r="29" spans="1:10" ht="15" thickBot="1" x14ac:dyDescent="0.35">
      <c r="A29" s="6">
        <f t="shared" si="1"/>
        <v>27</v>
      </c>
      <c r="B29" s="7" t="s">
        <v>40</v>
      </c>
      <c r="C29" s="6" t="s">
        <v>41</v>
      </c>
      <c r="D29" s="8">
        <f t="shared" si="0"/>
        <v>602.68607603991552</v>
      </c>
      <c r="E29" s="9" t="s">
        <v>7</v>
      </c>
      <c r="F29" s="9">
        <v>0</v>
      </c>
      <c r="G29" s="10" t="s">
        <v>7</v>
      </c>
      <c r="H29" s="10">
        <v>0</v>
      </c>
      <c r="I29" s="11">
        <v>115.7475</v>
      </c>
      <c r="J29" s="11">
        <v>602.68607603991552</v>
      </c>
    </row>
    <row r="30" spans="1:10" ht="15" thickBot="1" x14ac:dyDescent="0.35">
      <c r="A30" s="6">
        <f t="shared" si="1"/>
        <v>28</v>
      </c>
      <c r="B30" s="7" t="s">
        <v>198</v>
      </c>
      <c r="C30" s="6" t="s">
        <v>26</v>
      </c>
      <c r="D30" s="8">
        <f t="shared" si="0"/>
        <v>601.98862620265379</v>
      </c>
      <c r="E30" s="9" t="s">
        <v>7</v>
      </c>
      <c r="F30" s="9">
        <v>0</v>
      </c>
      <c r="G30" s="10" t="s">
        <v>7</v>
      </c>
      <c r="H30" s="10">
        <v>0</v>
      </c>
      <c r="I30" s="11">
        <v>115.845</v>
      </c>
      <c r="J30" s="11">
        <v>601.98862620265379</v>
      </c>
    </row>
    <row r="31" spans="1:10" ht="15" thickBot="1" x14ac:dyDescent="0.35">
      <c r="A31" s="6">
        <f t="shared" si="1"/>
        <v>29</v>
      </c>
      <c r="B31" s="7" t="s">
        <v>103</v>
      </c>
      <c r="C31" s="6" t="s">
        <v>26</v>
      </c>
      <c r="D31" s="8">
        <f t="shared" si="0"/>
        <v>586.18819701506368</v>
      </c>
      <c r="E31" s="9">
        <v>117.12666666666701</v>
      </c>
      <c r="F31" s="9">
        <v>586.18819701506368</v>
      </c>
      <c r="G31" s="10" t="s">
        <v>7</v>
      </c>
      <c r="H31" s="10">
        <v>0</v>
      </c>
      <c r="I31" s="11" t="s">
        <v>7</v>
      </c>
      <c r="J31" s="11">
        <v>0</v>
      </c>
    </row>
    <row r="32" spans="1:10" ht="15" thickBot="1" x14ac:dyDescent="0.35">
      <c r="A32" s="6">
        <f t="shared" si="1"/>
        <v>30</v>
      </c>
      <c r="B32" s="7" t="s">
        <v>18</v>
      </c>
      <c r="C32" s="6" t="s">
        <v>15</v>
      </c>
      <c r="D32" s="8">
        <f t="shared" si="0"/>
        <v>541.26951455081075</v>
      </c>
      <c r="E32" s="9" t="s">
        <v>7</v>
      </c>
      <c r="F32" s="9">
        <v>0</v>
      </c>
      <c r="G32" s="10">
        <v>124.032222222222</v>
      </c>
      <c r="H32" s="10">
        <v>541.26951455081075</v>
      </c>
      <c r="I32" s="11" t="s">
        <v>7</v>
      </c>
      <c r="J32" s="11">
        <v>0</v>
      </c>
    </row>
    <row r="33" spans="1:10" ht="15" thickBot="1" x14ac:dyDescent="0.35">
      <c r="A33" s="6">
        <f t="shared" si="1"/>
        <v>31</v>
      </c>
      <c r="B33" s="7" t="s">
        <v>505</v>
      </c>
      <c r="C33" s="6" t="s">
        <v>51</v>
      </c>
      <c r="D33" s="8">
        <f t="shared" si="0"/>
        <v>470.90382345577456</v>
      </c>
      <c r="E33" s="9" t="s">
        <v>7</v>
      </c>
      <c r="F33" s="9">
        <v>0</v>
      </c>
      <c r="G33" s="10" t="s">
        <v>7</v>
      </c>
      <c r="H33" s="10">
        <v>0</v>
      </c>
      <c r="I33" s="11">
        <v>134.16999999999999</v>
      </c>
      <c r="J33" s="11">
        <v>470.90382345577456</v>
      </c>
    </row>
    <row r="34" spans="1:10" ht="15" thickBot="1" x14ac:dyDescent="0.35">
      <c r="A34" s="6">
        <f t="shared" si="1"/>
        <v>32</v>
      </c>
      <c r="B34" s="7" t="s">
        <v>132</v>
      </c>
      <c r="C34" s="6" t="s">
        <v>6</v>
      </c>
      <c r="D34" s="8">
        <f t="shared" si="0"/>
        <v>251.79727458063584</v>
      </c>
      <c r="E34" s="9" t="s">
        <v>7</v>
      </c>
      <c r="F34" s="9">
        <v>0</v>
      </c>
      <c r="G34" s="10" t="s">
        <v>7</v>
      </c>
      <c r="H34" s="10">
        <v>0</v>
      </c>
      <c r="I34" s="11">
        <v>164.8</v>
      </c>
      <c r="J34" s="11">
        <v>251.79727458063584</v>
      </c>
    </row>
    <row r="35" spans="1:10" ht="15" thickBot="1" x14ac:dyDescent="0.35">
      <c r="A35" s="6">
        <f t="shared" si="1"/>
        <v>33</v>
      </c>
      <c r="B35" s="7" t="s">
        <v>506</v>
      </c>
      <c r="C35" s="6" t="s">
        <v>76</v>
      </c>
      <c r="D35" s="8">
        <f t="shared" si="0"/>
        <v>121.44568832933932</v>
      </c>
      <c r="E35" s="9" t="s">
        <v>7</v>
      </c>
      <c r="F35" s="9">
        <v>0</v>
      </c>
      <c r="G35" s="10" t="s">
        <v>7</v>
      </c>
      <c r="H35" s="10">
        <v>0</v>
      </c>
      <c r="I35" s="11">
        <v>183.02250000000001</v>
      </c>
      <c r="J35" s="11">
        <v>121.44568832933932</v>
      </c>
    </row>
    <row r="36" spans="1:10" ht="15" thickBot="1" x14ac:dyDescent="0.35">
      <c r="A36" s="6">
        <f t="shared" si="1"/>
        <v>34</v>
      </c>
      <c r="B36" s="7" t="s">
        <v>39</v>
      </c>
      <c r="C36" s="6" t="s">
        <v>17</v>
      </c>
      <c r="D36" s="8">
        <f t="shared" si="0"/>
        <v>0</v>
      </c>
      <c r="E36" s="9" t="s">
        <v>7</v>
      </c>
      <c r="F36" s="9">
        <v>0</v>
      </c>
      <c r="G36" s="10" t="s">
        <v>7</v>
      </c>
      <c r="H36" s="10">
        <v>0</v>
      </c>
      <c r="I36" s="11" t="s">
        <v>7</v>
      </c>
      <c r="J36" s="11">
        <v>0</v>
      </c>
    </row>
    <row r="37" spans="1:10" ht="15" thickBot="1" x14ac:dyDescent="0.35">
      <c r="A37" s="6">
        <f t="shared" si="1"/>
        <v>35</v>
      </c>
      <c r="B37" s="7" t="s">
        <v>23</v>
      </c>
      <c r="C37" s="6" t="s">
        <v>12</v>
      </c>
      <c r="D37" s="8">
        <f t="shared" si="0"/>
        <v>0</v>
      </c>
      <c r="E37" s="9" t="s">
        <v>7</v>
      </c>
      <c r="F37" s="9">
        <v>0</v>
      </c>
      <c r="G37" s="10" t="s">
        <v>7</v>
      </c>
      <c r="H37" s="10">
        <v>0</v>
      </c>
      <c r="I37" s="11" t="s">
        <v>7</v>
      </c>
      <c r="J37" s="11">
        <v>0</v>
      </c>
    </row>
    <row r="38" spans="1:10" ht="15" thickBot="1" x14ac:dyDescent="0.35">
      <c r="A38" s="6">
        <f t="shared" si="1"/>
        <v>36</v>
      </c>
      <c r="B38" s="7" t="s">
        <v>25</v>
      </c>
      <c r="C38" s="6" t="s">
        <v>26</v>
      </c>
      <c r="D38" s="8">
        <f t="shared" si="0"/>
        <v>0</v>
      </c>
      <c r="E38" s="9" t="s">
        <v>7</v>
      </c>
      <c r="F38" s="9">
        <v>0</v>
      </c>
      <c r="G38" s="10" t="s">
        <v>7</v>
      </c>
      <c r="H38" s="10">
        <v>0</v>
      </c>
      <c r="I38" s="11" t="s">
        <v>7</v>
      </c>
      <c r="J38" s="11">
        <v>0</v>
      </c>
    </row>
    <row r="39" spans="1:10" ht="15" thickBot="1" x14ac:dyDescent="0.35">
      <c r="A39" s="6">
        <f t="shared" si="1"/>
        <v>37</v>
      </c>
      <c r="B39" s="7" t="s">
        <v>507</v>
      </c>
      <c r="C39" s="6" t="s">
        <v>76</v>
      </c>
      <c r="D39" s="8">
        <f t="shared" si="0"/>
        <v>0</v>
      </c>
      <c r="E39" s="9" t="s">
        <v>7</v>
      </c>
      <c r="F39" s="9">
        <v>0</v>
      </c>
      <c r="G39" s="10" t="s">
        <v>7</v>
      </c>
      <c r="H39" s="10">
        <v>0</v>
      </c>
      <c r="I39" s="11" t="s">
        <v>7</v>
      </c>
      <c r="J39" s="11">
        <v>0</v>
      </c>
    </row>
    <row r="40" spans="1:10" ht="15" thickBot="1" x14ac:dyDescent="0.35">
      <c r="A40" s="6">
        <f t="shared" si="1"/>
        <v>38</v>
      </c>
      <c r="B40" s="7" t="s">
        <v>279</v>
      </c>
      <c r="C40" s="6" t="s">
        <v>76</v>
      </c>
      <c r="D40" s="8">
        <f t="shared" si="0"/>
        <v>0</v>
      </c>
      <c r="E40" s="9" t="s">
        <v>7</v>
      </c>
      <c r="F40" s="9">
        <v>0</v>
      </c>
      <c r="G40" s="10" t="s">
        <v>7</v>
      </c>
      <c r="H40" s="10">
        <v>0</v>
      </c>
      <c r="I40" s="11" t="s">
        <v>7</v>
      </c>
      <c r="J40" s="11">
        <v>0</v>
      </c>
    </row>
    <row r="41" spans="1:10" ht="15" thickBot="1" x14ac:dyDescent="0.35">
      <c r="A41" s="6">
        <f t="shared" si="1"/>
        <v>39</v>
      </c>
      <c r="B41" s="7" t="s">
        <v>42</v>
      </c>
      <c r="C41" s="6" t="s">
        <v>17</v>
      </c>
      <c r="D41" s="8">
        <f t="shared" si="0"/>
        <v>0</v>
      </c>
      <c r="E41" s="9" t="s">
        <v>7</v>
      </c>
      <c r="F41" s="9">
        <v>0</v>
      </c>
      <c r="G41" s="10" t="s">
        <v>7</v>
      </c>
      <c r="H41" s="10">
        <v>0</v>
      </c>
      <c r="I41" s="11" t="s">
        <v>7</v>
      </c>
      <c r="J41" s="11">
        <v>0</v>
      </c>
    </row>
    <row r="42" spans="1:10" ht="15" thickBot="1" x14ac:dyDescent="0.35">
      <c r="A42" s="6">
        <f t="shared" si="1"/>
        <v>40</v>
      </c>
      <c r="B42" s="7" t="s">
        <v>508</v>
      </c>
      <c r="C42" s="6" t="s">
        <v>76</v>
      </c>
      <c r="D42" s="8">
        <f t="shared" si="0"/>
        <v>0</v>
      </c>
      <c r="E42" s="9" t="s">
        <v>7</v>
      </c>
      <c r="F42" s="9">
        <v>0</v>
      </c>
      <c r="G42" s="10" t="s">
        <v>7</v>
      </c>
      <c r="H42" s="10">
        <v>0</v>
      </c>
      <c r="I42" s="11" t="s">
        <v>7</v>
      </c>
      <c r="J42" s="11">
        <v>0</v>
      </c>
    </row>
    <row r="43" spans="1:10" ht="15" thickBot="1" x14ac:dyDescent="0.35">
      <c r="A43" s="6">
        <f t="shared" si="1"/>
        <v>41</v>
      </c>
      <c r="B43" s="7" t="s">
        <v>509</v>
      </c>
      <c r="C43" s="6" t="s">
        <v>9</v>
      </c>
      <c r="D43" s="8">
        <f t="shared" si="0"/>
        <v>0</v>
      </c>
      <c r="E43" s="9" t="s">
        <v>7</v>
      </c>
      <c r="F43" s="9">
        <v>0</v>
      </c>
      <c r="G43" s="10" t="s">
        <v>7</v>
      </c>
      <c r="H43" s="10">
        <v>0</v>
      </c>
      <c r="I43" s="11" t="s">
        <v>7</v>
      </c>
      <c r="J43" s="11">
        <v>0</v>
      </c>
    </row>
    <row r="44" spans="1:10" ht="15" thickBot="1" x14ac:dyDescent="0.35">
      <c r="A44" s="6">
        <f t="shared" si="1"/>
        <v>42</v>
      </c>
      <c r="B44" s="7" t="s">
        <v>375</v>
      </c>
      <c r="C44" s="6" t="s">
        <v>56</v>
      </c>
      <c r="D44" s="8">
        <f t="shared" si="0"/>
        <v>0</v>
      </c>
      <c r="E44" s="9" t="s">
        <v>7</v>
      </c>
      <c r="F44" s="9">
        <v>0</v>
      </c>
      <c r="G44" s="10" t="s">
        <v>7</v>
      </c>
      <c r="H44" s="10">
        <v>0</v>
      </c>
      <c r="I44" s="11" t="s">
        <v>7</v>
      </c>
      <c r="J44" s="11">
        <v>0</v>
      </c>
    </row>
    <row r="45" spans="1:10" ht="15" thickBot="1" x14ac:dyDescent="0.35">
      <c r="A45" s="6">
        <f t="shared" si="1"/>
        <v>43</v>
      </c>
      <c r="B45" s="7" t="s">
        <v>510</v>
      </c>
      <c r="C45" s="6" t="s">
        <v>17</v>
      </c>
      <c r="D45" s="8">
        <f t="shared" si="0"/>
        <v>0</v>
      </c>
      <c r="E45" s="9" t="s">
        <v>7</v>
      </c>
      <c r="F45" s="9">
        <v>0</v>
      </c>
      <c r="G45" s="10" t="s">
        <v>7</v>
      </c>
      <c r="H45" s="10">
        <v>0</v>
      </c>
      <c r="I45" s="11" t="s">
        <v>7</v>
      </c>
      <c r="J45" s="11">
        <v>0</v>
      </c>
    </row>
    <row r="46" spans="1:10" ht="15" thickBot="1" x14ac:dyDescent="0.35">
      <c r="A46" s="6">
        <f t="shared" si="1"/>
        <v>44</v>
      </c>
      <c r="B46" s="7" t="s">
        <v>38</v>
      </c>
      <c r="C46" s="6" t="s">
        <v>15</v>
      </c>
      <c r="D46" s="8">
        <f t="shared" si="0"/>
        <v>0</v>
      </c>
      <c r="E46" s="9" t="s">
        <v>7</v>
      </c>
      <c r="F46" s="9">
        <v>0</v>
      </c>
      <c r="G46" s="10" t="s">
        <v>7</v>
      </c>
      <c r="H46" s="10">
        <v>0</v>
      </c>
      <c r="I46" s="11" t="s">
        <v>7</v>
      </c>
      <c r="J46" s="11">
        <v>0</v>
      </c>
    </row>
    <row r="47" spans="1:10" ht="15" thickBot="1" x14ac:dyDescent="0.35">
      <c r="A47" s="6">
        <f t="shared" si="1"/>
        <v>45</v>
      </c>
      <c r="B47" s="7" t="s">
        <v>449</v>
      </c>
      <c r="C47" s="6" t="s">
        <v>28</v>
      </c>
      <c r="D47" s="8">
        <f t="shared" si="0"/>
        <v>0</v>
      </c>
      <c r="E47" s="9" t="s">
        <v>7</v>
      </c>
      <c r="F47" s="9">
        <v>0</v>
      </c>
      <c r="G47" s="10" t="s">
        <v>7</v>
      </c>
      <c r="H47" s="10">
        <v>0</v>
      </c>
      <c r="I47" s="11" t="s">
        <v>7</v>
      </c>
      <c r="J47" s="11">
        <v>0</v>
      </c>
    </row>
    <row r="48" spans="1:10" ht="15" thickBot="1" x14ac:dyDescent="0.35">
      <c r="A48" s="6">
        <f t="shared" si="1"/>
        <v>46</v>
      </c>
      <c r="B48" s="7" t="s">
        <v>511</v>
      </c>
      <c r="C48" s="6" t="s">
        <v>76</v>
      </c>
      <c r="D48" s="8">
        <f t="shared" si="0"/>
        <v>0</v>
      </c>
      <c r="E48" s="9" t="s">
        <v>7</v>
      </c>
      <c r="F48" s="9">
        <v>0</v>
      </c>
      <c r="G48" s="10" t="s">
        <v>7</v>
      </c>
      <c r="H48" s="10">
        <v>0</v>
      </c>
      <c r="I48" s="11" t="s">
        <v>7</v>
      </c>
      <c r="J48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400D-5E16-49B3-A4C1-C11A51C74B96}">
  <sheetPr>
    <pageSetUpPr fitToPage="1"/>
  </sheetPr>
  <dimension ref="A1:L62"/>
  <sheetViews>
    <sheetView zoomScale="157" zoomScaleNormal="220" workbookViewId="0">
      <selection activeCell="A7" sqref="A7:XFD7"/>
    </sheetView>
  </sheetViews>
  <sheetFormatPr defaultRowHeight="14.4" x14ac:dyDescent="0.3"/>
  <cols>
    <col min="1" max="1" width="5" bestFit="1" customWidth="1"/>
    <col min="2" max="2" width="20.7773437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</cols>
  <sheetData>
    <row r="1" spans="1:12" ht="60" customHeight="1" thickBot="1" x14ac:dyDescent="0.35">
      <c r="A1" s="39" t="s">
        <v>212</v>
      </c>
      <c r="B1" s="40"/>
      <c r="C1" s="40"/>
      <c r="D1" s="40"/>
      <c r="E1" s="41" t="s">
        <v>64</v>
      </c>
      <c r="F1" s="53"/>
      <c r="G1" s="54" t="s">
        <v>65</v>
      </c>
      <c r="H1" s="55"/>
      <c r="I1" s="49" t="s">
        <v>48</v>
      </c>
      <c r="J1" s="50"/>
    </row>
    <row r="2" spans="1:12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2" ht="15" thickBot="1" x14ac:dyDescent="0.35">
      <c r="A3" s="6">
        <v>1</v>
      </c>
      <c r="B3" s="7" t="s">
        <v>138</v>
      </c>
      <c r="C3" s="6" t="s">
        <v>121</v>
      </c>
      <c r="D3" s="8">
        <f t="shared" ref="D3:D34" si="0">MAX(F3+H3,F3+J3,H3+J3)</f>
        <v>1997.1799999999998</v>
      </c>
      <c r="E3" s="9">
        <v>58.75</v>
      </c>
      <c r="F3" s="9">
        <v>1000</v>
      </c>
      <c r="G3" s="10" t="s">
        <v>7</v>
      </c>
      <c r="H3" s="10">
        <v>0</v>
      </c>
      <c r="I3" s="11">
        <v>59.26</v>
      </c>
      <c r="J3" s="11">
        <v>997.18</v>
      </c>
      <c r="L3" s="23"/>
    </row>
    <row r="4" spans="1:12" ht="15" thickBot="1" x14ac:dyDescent="0.35">
      <c r="A4" s="6">
        <v>2</v>
      </c>
      <c r="B4" s="7" t="s">
        <v>139</v>
      </c>
      <c r="C4" s="6" t="s">
        <v>121</v>
      </c>
      <c r="D4" s="8">
        <f t="shared" si="0"/>
        <v>1993.77</v>
      </c>
      <c r="E4" s="9">
        <v>59.63</v>
      </c>
      <c r="F4" s="9">
        <v>993.77</v>
      </c>
      <c r="G4" s="10" t="s">
        <v>7</v>
      </c>
      <c r="H4" s="10">
        <v>0</v>
      </c>
      <c r="I4" s="11">
        <v>58.86</v>
      </c>
      <c r="J4" s="11">
        <v>1000</v>
      </c>
    </row>
    <row r="5" spans="1:12" ht="15" thickBot="1" x14ac:dyDescent="0.35">
      <c r="A5" s="6">
        <f>A4+1</f>
        <v>3</v>
      </c>
      <c r="B5" s="7" t="s">
        <v>140</v>
      </c>
      <c r="C5" s="6" t="s">
        <v>122</v>
      </c>
      <c r="D5" s="8">
        <f t="shared" si="0"/>
        <v>1989.0700000000002</v>
      </c>
      <c r="E5" s="9">
        <v>60.29</v>
      </c>
      <c r="F5" s="9">
        <v>989.07</v>
      </c>
      <c r="G5" s="10">
        <v>58.58</v>
      </c>
      <c r="H5" s="10">
        <v>1000</v>
      </c>
      <c r="I5" s="11" t="s">
        <v>7</v>
      </c>
      <c r="J5" s="11">
        <v>0</v>
      </c>
    </row>
    <row r="6" spans="1:12" ht="15" thickBot="1" x14ac:dyDescent="0.35">
      <c r="A6" s="6">
        <f t="shared" ref="A6:A62" si="1">A5+1</f>
        <v>4</v>
      </c>
      <c r="B6" s="7" t="s">
        <v>141</v>
      </c>
      <c r="C6" s="6" t="s">
        <v>123</v>
      </c>
      <c r="D6" s="8">
        <f t="shared" si="0"/>
        <v>1977.3200000000002</v>
      </c>
      <c r="E6" s="9">
        <v>59.46</v>
      </c>
      <c r="F6" s="9">
        <v>994.96</v>
      </c>
      <c r="G6" s="10" t="s">
        <v>7</v>
      </c>
      <c r="H6" s="10">
        <v>0</v>
      </c>
      <c r="I6" s="11">
        <v>61.35</v>
      </c>
      <c r="J6" s="11">
        <v>982.36</v>
      </c>
    </row>
    <row r="7" spans="1:12" ht="15" thickBot="1" x14ac:dyDescent="0.35">
      <c r="A7" s="6">
        <f t="shared" si="1"/>
        <v>5</v>
      </c>
      <c r="B7" s="7" t="s">
        <v>142</v>
      </c>
      <c r="C7" s="6" t="s">
        <v>124</v>
      </c>
      <c r="D7" s="8">
        <f t="shared" si="0"/>
        <v>1976.6799999999998</v>
      </c>
      <c r="E7" s="9">
        <v>60.21</v>
      </c>
      <c r="F7" s="9">
        <v>989.64</v>
      </c>
      <c r="G7" s="10">
        <v>60.41</v>
      </c>
      <c r="H7" s="10">
        <v>987.04</v>
      </c>
      <c r="I7" s="11" t="s">
        <v>7</v>
      </c>
      <c r="J7" s="11">
        <v>0</v>
      </c>
    </row>
    <row r="8" spans="1:12" ht="15" thickBot="1" x14ac:dyDescent="0.35">
      <c r="A8" s="6">
        <f t="shared" si="1"/>
        <v>6</v>
      </c>
      <c r="B8" s="7" t="s">
        <v>143</v>
      </c>
      <c r="C8" s="6" t="s">
        <v>122</v>
      </c>
      <c r="D8" s="8">
        <f t="shared" si="0"/>
        <v>1970.4099999999999</v>
      </c>
      <c r="E8" s="9">
        <v>62.39</v>
      </c>
      <c r="F8" s="9">
        <v>974.26</v>
      </c>
      <c r="G8" s="10">
        <v>59.12</v>
      </c>
      <c r="H8" s="10">
        <v>996.15</v>
      </c>
      <c r="I8" s="11" t="s">
        <v>7</v>
      </c>
      <c r="J8" s="11">
        <v>0</v>
      </c>
    </row>
    <row r="9" spans="1:12" ht="15" thickBot="1" x14ac:dyDescent="0.35">
      <c r="A9" s="6">
        <f t="shared" si="1"/>
        <v>7</v>
      </c>
      <c r="B9" s="7" t="s">
        <v>144</v>
      </c>
      <c r="C9" s="6" t="s">
        <v>125</v>
      </c>
      <c r="D9" s="8">
        <f t="shared" si="0"/>
        <v>1963.47</v>
      </c>
      <c r="E9" s="9">
        <v>62.32</v>
      </c>
      <c r="F9" s="9">
        <v>974.75</v>
      </c>
      <c r="G9" s="10" t="s">
        <v>7</v>
      </c>
      <c r="H9" s="10">
        <v>0</v>
      </c>
      <c r="I9" s="11">
        <v>60.45</v>
      </c>
      <c r="J9" s="11">
        <v>988.72</v>
      </c>
    </row>
    <row r="10" spans="1:12" ht="15" thickBot="1" x14ac:dyDescent="0.35">
      <c r="A10" s="6">
        <f t="shared" si="1"/>
        <v>8</v>
      </c>
      <c r="B10" s="7" t="s">
        <v>145</v>
      </c>
      <c r="C10" s="6" t="s">
        <v>125</v>
      </c>
      <c r="D10" s="8">
        <f t="shared" si="0"/>
        <v>1955.54</v>
      </c>
      <c r="E10" s="9">
        <v>61.28</v>
      </c>
      <c r="F10" s="9">
        <v>982.07</v>
      </c>
      <c r="G10" s="10" t="s">
        <v>7</v>
      </c>
      <c r="H10" s="10">
        <v>0</v>
      </c>
      <c r="I10" s="11">
        <v>62.6</v>
      </c>
      <c r="J10" s="11">
        <v>973.47</v>
      </c>
    </row>
    <row r="11" spans="1:12" ht="15" thickBot="1" x14ac:dyDescent="0.35">
      <c r="A11" s="6">
        <f t="shared" si="1"/>
        <v>9</v>
      </c>
      <c r="B11" s="7" t="s">
        <v>146</v>
      </c>
      <c r="C11" s="6" t="s">
        <v>126</v>
      </c>
      <c r="D11" s="8">
        <f t="shared" si="0"/>
        <v>1953.79</v>
      </c>
      <c r="E11" s="9">
        <v>60.81</v>
      </c>
      <c r="F11" s="9">
        <v>985.43</v>
      </c>
      <c r="G11" s="10" t="s">
        <v>7</v>
      </c>
      <c r="H11" s="10">
        <v>0</v>
      </c>
      <c r="I11" s="11">
        <v>63.33</v>
      </c>
      <c r="J11" s="11">
        <v>968.36</v>
      </c>
    </row>
    <row r="12" spans="1:12" ht="15" thickBot="1" x14ac:dyDescent="0.35">
      <c r="A12" s="6">
        <f t="shared" si="1"/>
        <v>10</v>
      </c>
      <c r="B12" s="7" t="s">
        <v>147</v>
      </c>
      <c r="C12" s="6" t="s">
        <v>123</v>
      </c>
      <c r="D12" s="8">
        <f t="shared" si="0"/>
        <v>1941.9499999999998</v>
      </c>
      <c r="E12" s="9">
        <v>61.55</v>
      </c>
      <c r="F12" s="9">
        <v>980.15</v>
      </c>
      <c r="G12" s="10" t="s">
        <v>7</v>
      </c>
      <c r="H12" s="10">
        <v>0</v>
      </c>
      <c r="I12" s="11">
        <v>64.25</v>
      </c>
      <c r="J12" s="11">
        <v>961.8</v>
      </c>
    </row>
    <row r="13" spans="1:12" ht="15" thickBot="1" x14ac:dyDescent="0.35">
      <c r="A13" s="6">
        <f t="shared" si="1"/>
        <v>11</v>
      </c>
      <c r="B13" s="7" t="s">
        <v>148</v>
      </c>
      <c r="C13" s="6" t="s">
        <v>122</v>
      </c>
      <c r="D13" s="8">
        <f t="shared" si="0"/>
        <v>1931.54</v>
      </c>
      <c r="E13" s="9">
        <v>63.91</v>
      </c>
      <c r="F13" s="9">
        <v>963.47</v>
      </c>
      <c r="G13" s="10">
        <v>63.09</v>
      </c>
      <c r="H13" s="10">
        <v>968.07</v>
      </c>
      <c r="I13" s="11" t="s">
        <v>7</v>
      </c>
      <c r="J13" s="11">
        <v>0</v>
      </c>
    </row>
    <row r="14" spans="1:12" ht="15" thickBot="1" x14ac:dyDescent="0.35">
      <c r="A14" s="6">
        <f t="shared" si="1"/>
        <v>12</v>
      </c>
      <c r="B14" s="7" t="s">
        <v>149</v>
      </c>
      <c r="C14" s="6" t="s">
        <v>127</v>
      </c>
      <c r="D14" s="8">
        <f t="shared" si="0"/>
        <v>1915.27</v>
      </c>
      <c r="E14" s="9">
        <v>62.69</v>
      </c>
      <c r="F14" s="9">
        <v>972.12</v>
      </c>
      <c r="G14" s="10" t="s">
        <v>7</v>
      </c>
      <c r="H14" s="10">
        <v>0</v>
      </c>
      <c r="I14" s="11">
        <v>66.88</v>
      </c>
      <c r="J14" s="11">
        <v>943.15</v>
      </c>
    </row>
    <row r="15" spans="1:12" ht="15" thickBot="1" x14ac:dyDescent="0.35">
      <c r="A15" s="6">
        <f t="shared" si="1"/>
        <v>13</v>
      </c>
      <c r="B15" s="7" t="s">
        <v>150</v>
      </c>
      <c r="C15" s="6" t="s">
        <v>122</v>
      </c>
      <c r="D15" s="8">
        <f t="shared" si="0"/>
        <v>1903.6599999999999</v>
      </c>
      <c r="E15" s="9">
        <v>67.28</v>
      </c>
      <c r="F15" s="9">
        <v>939.6</v>
      </c>
      <c r="G15" s="10">
        <v>63.66</v>
      </c>
      <c r="H15" s="10">
        <v>964.06</v>
      </c>
      <c r="I15" s="11" t="s">
        <v>7</v>
      </c>
      <c r="J15" s="11">
        <v>0</v>
      </c>
    </row>
    <row r="16" spans="1:12" ht="15" thickBot="1" x14ac:dyDescent="0.35">
      <c r="A16" s="6">
        <f t="shared" si="1"/>
        <v>14</v>
      </c>
      <c r="B16" s="7" t="s">
        <v>151</v>
      </c>
      <c r="C16" s="6" t="s">
        <v>12</v>
      </c>
      <c r="D16" s="8">
        <f t="shared" si="0"/>
        <v>1873.04</v>
      </c>
      <c r="E16" s="9">
        <v>67.27</v>
      </c>
      <c r="F16" s="9">
        <v>939.7</v>
      </c>
      <c r="G16" s="10" t="s">
        <v>7</v>
      </c>
      <c r="H16" s="10">
        <v>0</v>
      </c>
      <c r="I16" s="11">
        <v>68.27</v>
      </c>
      <c r="J16" s="11">
        <v>933.34</v>
      </c>
    </row>
    <row r="17" spans="1:10" ht="15" thickBot="1" x14ac:dyDescent="0.35">
      <c r="A17" s="6">
        <f t="shared" si="1"/>
        <v>15</v>
      </c>
      <c r="B17" s="7" t="s">
        <v>152</v>
      </c>
      <c r="C17" s="6" t="s">
        <v>12</v>
      </c>
      <c r="D17" s="8">
        <f t="shared" si="0"/>
        <v>1861.26</v>
      </c>
      <c r="E17" s="9">
        <v>69.11</v>
      </c>
      <c r="F17" s="9">
        <v>926.65</v>
      </c>
      <c r="G17" s="10">
        <v>68.62</v>
      </c>
      <c r="H17" s="10">
        <v>929.02</v>
      </c>
      <c r="I17" s="11">
        <v>68.42</v>
      </c>
      <c r="J17" s="11">
        <v>932.24</v>
      </c>
    </row>
    <row r="18" spans="1:10" ht="15" thickBot="1" x14ac:dyDescent="0.35">
      <c r="A18" s="6">
        <f t="shared" si="1"/>
        <v>16</v>
      </c>
      <c r="B18" s="7" t="s">
        <v>153</v>
      </c>
      <c r="C18" s="6" t="s">
        <v>123</v>
      </c>
      <c r="D18" s="8">
        <f t="shared" si="0"/>
        <v>1761.45</v>
      </c>
      <c r="E18" s="9">
        <v>73.209999999999994</v>
      </c>
      <c r="F18" s="9">
        <v>897.6</v>
      </c>
      <c r="G18" s="10">
        <v>179.16</v>
      </c>
      <c r="H18" s="10">
        <v>147.35</v>
      </c>
      <c r="I18" s="11">
        <v>78.08</v>
      </c>
      <c r="J18" s="11">
        <v>863.85</v>
      </c>
    </row>
    <row r="19" spans="1:10" ht="15" thickBot="1" x14ac:dyDescent="0.35">
      <c r="A19" s="6">
        <f t="shared" si="1"/>
        <v>17</v>
      </c>
      <c r="B19" s="7" t="s">
        <v>154</v>
      </c>
      <c r="C19" s="6" t="s">
        <v>122</v>
      </c>
      <c r="D19" s="8">
        <f t="shared" si="0"/>
        <v>1692.6599999999999</v>
      </c>
      <c r="E19" s="9">
        <v>70.150000000000006</v>
      </c>
      <c r="F19" s="9">
        <v>919.28</v>
      </c>
      <c r="G19" s="10">
        <v>90.63</v>
      </c>
      <c r="H19" s="10">
        <v>773.38</v>
      </c>
      <c r="I19" s="11" t="s">
        <v>7</v>
      </c>
      <c r="J19" s="11">
        <v>0</v>
      </c>
    </row>
    <row r="20" spans="1:10" ht="15" thickBot="1" x14ac:dyDescent="0.35">
      <c r="A20" s="6">
        <f t="shared" si="1"/>
        <v>18</v>
      </c>
      <c r="B20" s="7" t="s">
        <v>155</v>
      </c>
      <c r="C20" s="6" t="s">
        <v>123</v>
      </c>
      <c r="D20" s="8">
        <f t="shared" si="0"/>
        <v>1498.3200000000002</v>
      </c>
      <c r="E20" s="9">
        <v>93.64</v>
      </c>
      <c r="F20" s="9">
        <v>752.96</v>
      </c>
      <c r="G20" s="10" t="s">
        <v>7</v>
      </c>
      <c r="H20" s="10">
        <v>0</v>
      </c>
      <c r="I20" s="11">
        <v>94.8</v>
      </c>
      <c r="J20" s="11">
        <v>745.36</v>
      </c>
    </row>
    <row r="21" spans="1:10" ht="15" thickBot="1" x14ac:dyDescent="0.35">
      <c r="A21" s="6">
        <f t="shared" si="1"/>
        <v>19</v>
      </c>
      <c r="B21" s="7" t="s">
        <v>156</v>
      </c>
      <c r="C21" s="6" t="s">
        <v>128</v>
      </c>
      <c r="D21" s="8">
        <f t="shared" si="0"/>
        <v>1315.45</v>
      </c>
      <c r="E21" s="9">
        <v>68.3</v>
      </c>
      <c r="F21" s="9">
        <v>932.36</v>
      </c>
      <c r="G21" s="10" t="s">
        <v>7</v>
      </c>
      <c r="H21" s="10">
        <v>0</v>
      </c>
      <c r="I21" s="11">
        <v>145.93</v>
      </c>
      <c r="J21" s="11">
        <v>383.09</v>
      </c>
    </row>
    <row r="22" spans="1:10" ht="15" thickBot="1" x14ac:dyDescent="0.35">
      <c r="A22" s="6">
        <f t="shared" si="1"/>
        <v>20</v>
      </c>
      <c r="B22" s="7" t="s">
        <v>157</v>
      </c>
      <c r="C22" s="6" t="s">
        <v>125</v>
      </c>
      <c r="D22" s="8">
        <f t="shared" si="0"/>
        <v>1308.8899999999999</v>
      </c>
      <c r="E22" s="9">
        <v>120.44</v>
      </c>
      <c r="F22" s="9">
        <v>563.26</v>
      </c>
      <c r="G22" s="10" t="s">
        <v>7</v>
      </c>
      <c r="H22" s="10">
        <v>0</v>
      </c>
      <c r="I22" s="11">
        <v>94.76</v>
      </c>
      <c r="J22" s="11">
        <v>745.63</v>
      </c>
    </row>
    <row r="23" spans="1:10" ht="15" thickBot="1" x14ac:dyDescent="0.35">
      <c r="A23" s="6">
        <f t="shared" si="1"/>
        <v>21</v>
      </c>
      <c r="B23" s="7" t="s">
        <v>158</v>
      </c>
      <c r="C23" s="6" t="s">
        <v>125</v>
      </c>
      <c r="D23" s="8">
        <f t="shared" si="0"/>
        <v>1140.02</v>
      </c>
      <c r="E23" s="9">
        <v>144.72999999999999</v>
      </c>
      <c r="F23" s="9">
        <v>391.32</v>
      </c>
      <c r="G23" s="10" t="s">
        <v>7</v>
      </c>
      <c r="H23" s="10">
        <v>0</v>
      </c>
      <c r="I23" s="11">
        <v>94.33</v>
      </c>
      <c r="J23" s="11">
        <v>748.7</v>
      </c>
    </row>
    <row r="24" spans="1:10" ht="15" thickBot="1" x14ac:dyDescent="0.35">
      <c r="A24" s="6">
        <f t="shared" si="1"/>
        <v>22</v>
      </c>
      <c r="B24" s="7" t="s">
        <v>159</v>
      </c>
      <c r="C24" s="6" t="s">
        <v>123</v>
      </c>
      <c r="D24" s="8">
        <f t="shared" si="0"/>
        <v>1121.3899999999999</v>
      </c>
      <c r="E24" s="9">
        <v>92.36</v>
      </c>
      <c r="F24" s="9">
        <v>762.04</v>
      </c>
      <c r="G24" s="10" t="s">
        <v>7</v>
      </c>
      <c r="H24" s="10">
        <v>0</v>
      </c>
      <c r="I24" s="11">
        <v>149.28</v>
      </c>
      <c r="J24" s="11">
        <v>359.35</v>
      </c>
    </row>
    <row r="25" spans="1:10" ht="15" thickBot="1" x14ac:dyDescent="0.35">
      <c r="A25" s="6">
        <f t="shared" si="1"/>
        <v>23</v>
      </c>
      <c r="B25" s="7" t="s">
        <v>87</v>
      </c>
      <c r="C25" s="6" t="s">
        <v>122</v>
      </c>
      <c r="D25" s="8">
        <f t="shared" si="0"/>
        <v>977.94</v>
      </c>
      <c r="E25" s="9" t="s">
        <v>7</v>
      </c>
      <c r="F25" s="9">
        <v>0</v>
      </c>
      <c r="G25" s="10">
        <v>61.7</v>
      </c>
      <c r="H25" s="10">
        <v>977.94</v>
      </c>
      <c r="I25" s="11" t="s">
        <v>7</v>
      </c>
      <c r="J25" s="11">
        <v>0</v>
      </c>
    </row>
    <row r="26" spans="1:10" ht="15" thickBot="1" x14ac:dyDescent="0.35">
      <c r="A26" s="6">
        <f t="shared" si="1"/>
        <v>24</v>
      </c>
      <c r="B26" s="7" t="s">
        <v>24</v>
      </c>
      <c r="C26" s="6" t="s">
        <v>122</v>
      </c>
      <c r="D26" s="8">
        <f t="shared" si="0"/>
        <v>968.25</v>
      </c>
      <c r="E26" s="9" t="s">
        <v>7</v>
      </c>
      <c r="F26" s="9">
        <v>0</v>
      </c>
      <c r="G26" s="10">
        <v>63.07</v>
      </c>
      <c r="H26" s="10">
        <v>968.25</v>
      </c>
      <c r="I26" s="11" t="s">
        <v>7</v>
      </c>
      <c r="J26" s="11">
        <v>0</v>
      </c>
    </row>
    <row r="27" spans="1:10" ht="15" thickBot="1" x14ac:dyDescent="0.35">
      <c r="A27" s="6">
        <f t="shared" si="1"/>
        <v>25</v>
      </c>
      <c r="B27" s="7" t="s">
        <v>66</v>
      </c>
      <c r="C27" s="6" t="s">
        <v>122</v>
      </c>
      <c r="D27" s="8">
        <f t="shared" si="0"/>
        <v>967.86</v>
      </c>
      <c r="E27" s="9" t="s">
        <v>7</v>
      </c>
      <c r="F27" s="9">
        <v>0</v>
      </c>
      <c r="G27" s="10">
        <v>63.12</v>
      </c>
      <c r="H27" s="10">
        <v>967.86</v>
      </c>
      <c r="I27" s="11" t="s">
        <v>7</v>
      </c>
      <c r="J27" s="11">
        <v>0</v>
      </c>
    </row>
    <row r="28" spans="1:10" ht="15" thickBot="1" x14ac:dyDescent="0.35">
      <c r="A28" s="6">
        <f t="shared" si="1"/>
        <v>26</v>
      </c>
      <c r="B28" s="7" t="s">
        <v>67</v>
      </c>
      <c r="C28" s="6" t="s">
        <v>122</v>
      </c>
      <c r="D28" s="8">
        <f t="shared" si="0"/>
        <v>965.26</v>
      </c>
      <c r="E28" s="9" t="s">
        <v>7</v>
      </c>
      <c r="F28" s="9">
        <v>0</v>
      </c>
      <c r="G28" s="10">
        <v>63.49</v>
      </c>
      <c r="H28" s="10">
        <v>965.26</v>
      </c>
      <c r="I28" s="11" t="s">
        <v>7</v>
      </c>
      <c r="J28" s="11">
        <v>0</v>
      </c>
    </row>
    <row r="29" spans="1:10" ht="15" thickBot="1" x14ac:dyDescent="0.35">
      <c r="A29" s="6">
        <f t="shared" si="1"/>
        <v>27</v>
      </c>
      <c r="B29" s="7" t="s">
        <v>22</v>
      </c>
      <c r="C29" s="6" t="s">
        <v>122</v>
      </c>
      <c r="D29" s="8">
        <f t="shared" si="0"/>
        <v>962.22</v>
      </c>
      <c r="E29" s="9" t="s">
        <v>7</v>
      </c>
      <c r="F29" s="9">
        <v>0</v>
      </c>
      <c r="G29" s="10">
        <v>63.92</v>
      </c>
      <c r="H29" s="10">
        <v>962.22</v>
      </c>
      <c r="I29" s="11" t="s">
        <v>7</v>
      </c>
      <c r="J29" s="11">
        <v>0</v>
      </c>
    </row>
    <row r="30" spans="1:10" ht="15" thickBot="1" x14ac:dyDescent="0.35">
      <c r="A30" s="6">
        <f t="shared" si="1"/>
        <v>28</v>
      </c>
      <c r="B30" s="7" t="s">
        <v>129</v>
      </c>
      <c r="C30" s="6" t="s">
        <v>130</v>
      </c>
      <c r="D30" s="8">
        <f t="shared" si="0"/>
        <v>937.98</v>
      </c>
      <c r="E30" s="9" t="s">
        <v>7</v>
      </c>
      <c r="F30" s="9">
        <v>0</v>
      </c>
      <c r="G30" s="10" t="s">
        <v>7</v>
      </c>
      <c r="H30" s="10">
        <v>0</v>
      </c>
      <c r="I30" s="11">
        <v>67.61</v>
      </c>
      <c r="J30" s="11">
        <v>937.98</v>
      </c>
    </row>
    <row r="31" spans="1:10" ht="15" thickBot="1" x14ac:dyDescent="0.35">
      <c r="A31" s="6">
        <f t="shared" si="1"/>
        <v>29</v>
      </c>
      <c r="B31" s="7" t="s">
        <v>160</v>
      </c>
      <c r="C31" s="6" t="s">
        <v>128</v>
      </c>
      <c r="D31" s="8">
        <f t="shared" si="0"/>
        <v>991.15</v>
      </c>
      <c r="E31" s="9">
        <v>60</v>
      </c>
      <c r="F31" s="9">
        <v>991.15</v>
      </c>
      <c r="G31" s="10" t="s">
        <v>7</v>
      </c>
      <c r="H31" s="10">
        <v>0</v>
      </c>
      <c r="I31" s="11" t="s">
        <v>7</v>
      </c>
      <c r="J31" s="11">
        <v>0</v>
      </c>
    </row>
    <row r="32" spans="1:10" ht="15" thickBot="1" x14ac:dyDescent="0.35">
      <c r="A32" s="6">
        <f t="shared" si="1"/>
        <v>30</v>
      </c>
      <c r="B32" s="7" t="s">
        <v>161</v>
      </c>
      <c r="C32" s="6" t="s">
        <v>130</v>
      </c>
      <c r="D32" s="8">
        <f t="shared" si="0"/>
        <v>990.61</v>
      </c>
      <c r="E32" s="9">
        <v>60.08</v>
      </c>
      <c r="F32" s="9">
        <v>990.61</v>
      </c>
      <c r="G32" s="10" t="s">
        <v>7</v>
      </c>
      <c r="H32" s="10">
        <v>0</v>
      </c>
      <c r="I32" s="11" t="s">
        <v>7</v>
      </c>
      <c r="J32" s="11">
        <v>0</v>
      </c>
    </row>
    <row r="33" spans="1:10" ht="15" thickBot="1" x14ac:dyDescent="0.35">
      <c r="A33" s="6">
        <f t="shared" si="1"/>
        <v>31</v>
      </c>
      <c r="B33" s="7" t="s">
        <v>162</v>
      </c>
      <c r="C33" s="6" t="s">
        <v>121</v>
      </c>
      <c r="D33" s="8">
        <f t="shared" si="0"/>
        <v>989.24</v>
      </c>
      <c r="E33" s="9">
        <v>60.27</v>
      </c>
      <c r="F33" s="9">
        <v>989.24</v>
      </c>
      <c r="G33" s="10" t="s">
        <v>7</v>
      </c>
      <c r="H33" s="10">
        <v>0</v>
      </c>
      <c r="I33" s="11" t="s">
        <v>7</v>
      </c>
      <c r="J33" s="11">
        <v>0</v>
      </c>
    </row>
    <row r="34" spans="1:10" ht="15" thickBot="1" x14ac:dyDescent="0.35">
      <c r="A34" s="6">
        <f t="shared" si="1"/>
        <v>32</v>
      </c>
      <c r="B34" s="7" t="s">
        <v>163</v>
      </c>
      <c r="C34" s="6" t="s">
        <v>121</v>
      </c>
      <c r="D34" s="8">
        <f t="shared" si="0"/>
        <v>985.87</v>
      </c>
      <c r="E34" s="9">
        <v>60.75</v>
      </c>
      <c r="F34" s="9">
        <v>985.87</v>
      </c>
      <c r="G34" s="10" t="s">
        <v>7</v>
      </c>
      <c r="H34" s="10">
        <v>0</v>
      </c>
      <c r="I34" s="11" t="s">
        <v>7</v>
      </c>
      <c r="J34" s="11">
        <v>0</v>
      </c>
    </row>
    <row r="35" spans="1:10" ht="15" thickBot="1" x14ac:dyDescent="0.35">
      <c r="A35" s="6">
        <f t="shared" si="1"/>
        <v>33</v>
      </c>
      <c r="B35" s="7" t="s">
        <v>164</v>
      </c>
      <c r="C35" s="6" t="s">
        <v>123</v>
      </c>
      <c r="D35" s="8">
        <f t="shared" ref="D35:D62" si="2">MAX(F35+H35,F35+J35,H35+J35)</f>
        <v>904.78</v>
      </c>
      <c r="E35" s="9" t="s">
        <v>7</v>
      </c>
      <c r="F35" s="9">
        <v>0</v>
      </c>
      <c r="G35" s="10" t="s">
        <v>7</v>
      </c>
      <c r="H35" s="10">
        <v>0</v>
      </c>
      <c r="I35" s="11">
        <v>72.3</v>
      </c>
      <c r="J35" s="11">
        <v>904.78</v>
      </c>
    </row>
    <row r="36" spans="1:10" ht="15" thickBot="1" x14ac:dyDescent="0.35">
      <c r="A36" s="6">
        <f t="shared" si="1"/>
        <v>34</v>
      </c>
      <c r="B36" s="7" t="s">
        <v>165</v>
      </c>
      <c r="C36" s="6" t="s">
        <v>12</v>
      </c>
      <c r="D36" s="8">
        <f t="shared" si="2"/>
        <v>946.14</v>
      </c>
      <c r="E36" s="9">
        <v>66.36</v>
      </c>
      <c r="F36" s="9">
        <v>946.14</v>
      </c>
      <c r="G36" s="10" t="s">
        <v>7</v>
      </c>
      <c r="H36" s="10">
        <v>0</v>
      </c>
      <c r="I36" s="11" t="s">
        <v>7</v>
      </c>
      <c r="J36" s="11">
        <v>0</v>
      </c>
    </row>
    <row r="37" spans="1:10" ht="15" thickBot="1" x14ac:dyDescent="0.35">
      <c r="A37" s="6">
        <f t="shared" si="1"/>
        <v>35</v>
      </c>
      <c r="B37" s="7" t="s">
        <v>166</v>
      </c>
      <c r="C37" s="6" t="s">
        <v>127</v>
      </c>
      <c r="D37" s="8">
        <f t="shared" si="2"/>
        <v>927.07</v>
      </c>
      <c r="E37" s="9">
        <v>69.05</v>
      </c>
      <c r="F37" s="9">
        <v>927.07</v>
      </c>
      <c r="G37" s="10" t="s">
        <v>7</v>
      </c>
      <c r="H37" s="10">
        <v>0</v>
      </c>
      <c r="I37" s="11" t="s">
        <v>7</v>
      </c>
      <c r="J37" s="11">
        <v>0</v>
      </c>
    </row>
    <row r="38" spans="1:10" ht="15" thickBot="1" x14ac:dyDescent="0.35">
      <c r="A38" s="6">
        <f t="shared" si="1"/>
        <v>36</v>
      </c>
      <c r="B38" s="7" t="s">
        <v>167</v>
      </c>
      <c r="C38" s="6" t="s">
        <v>128</v>
      </c>
      <c r="D38" s="8">
        <f t="shared" si="2"/>
        <v>919.33</v>
      </c>
      <c r="E38" s="9">
        <v>70.14</v>
      </c>
      <c r="F38" s="9">
        <v>919.33</v>
      </c>
      <c r="G38" s="10" t="s">
        <v>7</v>
      </c>
      <c r="H38" s="10">
        <v>0</v>
      </c>
      <c r="I38" s="11" t="s">
        <v>7</v>
      </c>
      <c r="J38" s="11">
        <v>0</v>
      </c>
    </row>
    <row r="39" spans="1:10" ht="15" thickBot="1" x14ac:dyDescent="0.35">
      <c r="A39" s="6">
        <f t="shared" si="1"/>
        <v>37</v>
      </c>
      <c r="B39" s="7" t="s">
        <v>168</v>
      </c>
      <c r="C39" s="6" t="s">
        <v>122</v>
      </c>
      <c r="D39" s="8">
        <f t="shared" si="2"/>
        <v>907.19</v>
      </c>
      <c r="E39" s="9">
        <v>71.86</v>
      </c>
      <c r="F39" s="9">
        <v>907.19</v>
      </c>
      <c r="G39" s="10" t="s">
        <v>7</v>
      </c>
      <c r="H39" s="10">
        <v>0</v>
      </c>
      <c r="I39" s="11" t="s">
        <v>7</v>
      </c>
      <c r="J39" s="11">
        <v>0</v>
      </c>
    </row>
    <row r="40" spans="1:10" ht="15" thickBot="1" x14ac:dyDescent="0.35">
      <c r="A40" s="6">
        <f t="shared" si="1"/>
        <v>38</v>
      </c>
      <c r="B40" s="7" t="s">
        <v>169</v>
      </c>
      <c r="C40" s="6" t="s">
        <v>131</v>
      </c>
      <c r="D40" s="8">
        <f t="shared" si="2"/>
        <v>892.57</v>
      </c>
      <c r="E40" s="9">
        <v>73.92</v>
      </c>
      <c r="F40" s="9">
        <v>892.57</v>
      </c>
      <c r="G40" s="10" t="s">
        <v>7</v>
      </c>
      <c r="H40" s="10">
        <v>0</v>
      </c>
      <c r="I40" s="11" t="s">
        <v>7</v>
      </c>
      <c r="J40" s="11">
        <v>0</v>
      </c>
    </row>
    <row r="41" spans="1:10" ht="15" thickBot="1" x14ac:dyDescent="0.35">
      <c r="A41" s="6">
        <f t="shared" si="1"/>
        <v>39</v>
      </c>
      <c r="B41" s="7" t="s">
        <v>37</v>
      </c>
      <c r="C41" s="6" t="s">
        <v>122</v>
      </c>
      <c r="D41" s="8">
        <f t="shared" si="2"/>
        <v>794.33</v>
      </c>
      <c r="E41" s="9" t="s">
        <v>7</v>
      </c>
      <c r="F41" s="9">
        <v>0</v>
      </c>
      <c r="G41" s="10">
        <v>87.66</v>
      </c>
      <c r="H41" s="10">
        <v>794.33</v>
      </c>
      <c r="I41" s="11" t="s">
        <v>7</v>
      </c>
      <c r="J41" s="11">
        <v>0</v>
      </c>
    </row>
    <row r="42" spans="1:10" ht="15" thickBot="1" x14ac:dyDescent="0.35">
      <c r="A42" s="6">
        <f t="shared" si="1"/>
        <v>40</v>
      </c>
      <c r="B42" s="7" t="s">
        <v>132</v>
      </c>
      <c r="C42" s="6" t="s">
        <v>124</v>
      </c>
      <c r="D42" s="8">
        <f t="shared" si="2"/>
        <v>705.87</v>
      </c>
      <c r="E42" s="9" t="s">
        <v>7</v>
      </c>
      <c r="F42" s="9">
        <v>0</v>
      </c>
      <c r="G42" s="10" t="s">
        <v>7</v>
      </c>
      <c r="H42" s="10">
        <v>0</v>
      </c>
      <c r="I42" s="11">
        <v>100.37</v>
      </c>
      <c r="J42" s="11">
        <v>705.87</v>
      </c>
    </row>
    <row r="43" spans="1:10" ht="15" thickBot="1" x14ac:dyDescent="0.35">
      <c r="A43" s="6">
        <f t="shared" si="1"/>
        <v>41</v>
      </c>
      <c r="B43" s="7" t="s">
        <v>133</v>
      </c>
      <c r="C43" s="6" t="s">
        <v>128</v>
      </c>
      <c r="D43" s="8">
        <f t="shared" si="2"/>
        <v>697.41</v>
      </c>
      <c r="E43" s="9" t="s">
        <v>7</v>
      </c>
      <c r="F43" s="9">
        <v>0</v>
      </c>
      <c r="G43" s="10" t="s">
        <v>7</v>
      </c>
      <c r="H43" s="10">
        <v>0</v>
      </c>
      <c r="I43" s="11">
        <v>101.57</v>
      </c>
      <c r="J43" s="11">
        <v>697.41</v>
      </c>
    </row>
    <row r="44" spans="1:10" ht="15" thickBot="1" x14ac:dyDescent="0.35">
      <c r="A44" s="6">
        <f t="shared" si="1"/>
        <v>42</v>
      </c>
      <c r="B44" s="7" t="s">
        <v>170</v>
      </c>
      <c r="C44" s="6" t="s">
        <v>123</v>
      </c>
      <c r="D44" s="8">
        <f t="shared" si="2"/>
        <v>785.29</v>
      </c>
      <c r="E44" s="9">
        <v>89.08</v>
      </c>
      <c r="F44" s="9">
        <v>785.29</v>
      </c>
      <c r="G44" s="10" t="s">
        <v>7</v>
      </c>
      <c r="H44" s="10">
        <v>0</v>
      </c>
      <c r="I44" s="11" t="s">
        <v>7</v>
      </c>
      <c r="J44" s="11">
        <v>0</v>
      </c>
    </row>
    <row r="45" spans="1:10" ht="15" thickBot="1" x14ac:dyDescent="0.35">
      <c r="A45" s="6">
        <f t="shared" si="1"/>
        <v>43</v>
      </c>
      <c r="B45" s="7" t="s">
        <v>225</v>
      </c>
      <c r="C45" s="6" t="s">
        <v>128</v>
      </c>
      <c r="D45" s="8">
        <f t="shared" si="2"/>
        <v>774.94</v>
      </c>
      <c r="E45" s="9">
        <v>90.54</v>
      </c>
      <c r="F45" s="9">
        <v>774.94</v>
      </c>
      <c r="G45" s="10" t="s">
        <v>7</v>
      </c>
      <c r="H45" s="10">
        <v>0</v>
      </c>
      <c r="I45" s="11" t="s">
        <v>7</v>
      </c>
      <c r="J45" s="11">
        <v>0</v>
      </c>
    </row>
    <row r="46" spans="1:10" ht="15" thickBot="1" x14ac:dyDescent="0.35">
      <c r="A46" s="6">
        <f t="shared" si="1"/>
        <v>44</v>
      </c>
      <c r="B46" s="7" t="s">
        <v>171</v>
      </c>
      <c r="C46" s="6" t="s">
        <v>134</v>
      </c>
      <c r="D46" s="8">
        <f t="shared" si="2"/>
        <v>772.42</v>
      </c>
      <c r="E46" s="9">
        <v>90.9</v>
      </c>
      <c r="F46" s="9">
        <v>772.42</v>
      </c>
      <c r="G46" s="10" t="s">
        <v>7</v>
      </c>
      <c r="H46" s="10">
        <v>0</v>
      </c>
      <c r="I46" s="11" t="s">
        <v>7</v>
      </c>
      <c r="J46" s="11">
        <v>0</v>
      </c>
    </row>
    <row r="47" spans="1:10" ht="15" thickBot="1" x14ac:dyDescent="0.35">
      <c r="A47" s="6">
        <f t="shared" si="1"/>
        <v>45</v>
      </c>
      <c r="B47" s="7" t="s">
        <v>172</v>
      </c>
      <c r="C47" s="6" t="s">
        <v>123</v>
      </c>
      <c r="D47" s="8">
        <f t="shared" si="2"/>
        <v>759.7</v>
      </c>
      <c r="E47" s="9">
        <v>92.69</v>
      </c>
      <c r="F47" s="9">
        <v>759.7</v>
      </c>
      <c r="G47" s="10" t="s">
        <v>7</v>
      </c>
      <c r="H47" s="10">
        <v>0</v>
      </c>
      <c r="I47" s="11" t="s">
        <v>7</v>
      </c>
      <c r="J47" s="11">
        <v>0</v>
      </c>
    </row>
    <row r="48" spans="1:10" ht="15" thickBot="1" x14ac:dyDescent="0.35">
      <c r="A48" s="6">
        <f t="shared" si="1"/>
        <v>46</v>
      </c>
      <c r="B48" s="7" t="s">
        <v>173</v>
      </c>
      <c r="C48" s="6" t="s">
        <v>123</v>
      </c>
      <c r="D48" s="8">
        <f t="shared" si="2"/>
        <v>753.57</v>
      </c>
      <c r="E48" s="9">
        <v>93.56</v>
      </c>
      <c r="F48" s="9">
        <v>753.57</v>
      </c>
      <c r="G48" s="10" t="s">
        <v>7</v>
      </c>
      <c r="H48" s="10">
        <v>0</v>
      </c>
      <c r="I48" s="11" t="s">
        <v>7</v>
      </c>
      <c r="J48" s="11">
        <v>0</v>
      </c>
    </row>
    <row r="49" spans="1:10" ht="15" thickBot="1" x14ac:dyDescent="0.35">
      <c r="A49" s="6">
        <f t="shared" si="1"/>
        <v>47</v>
      </c>
      <c r="B49" s="7" t="s">
        <v>174</v>
      </c>
      <c r="C49" s="6" t="s">
        <v>134</v>
      </c>
      <c r="D49" s="8">
        <f t="shared" si="2"/>
        <v>734.3</v>
      </c>
      <c r="E49" s="9">
        <v>96.28</v>
      </c>
      <c r="F49" s="9">
        <v>734.3</v>
      </c>
      <c r="G49" s="10" t="s">
        <v>7</v>
      </c>
      <c r="H49" s="10">
        <v>0</v>
      </c>
      <c r="I49" s="11" t="s">
        <v>7</v>
      </c>
      <c r="J49" s="11">
        <v>0</v>
      </c>
    </row>
    <row r="50" spans="1:10" ht="15" thickBot="1" x14ac:dyDescent="0.35">
      <c r="A50" s="6">
        <f t="shared" si="1"/>
        <v>48</v>
      </c>
      <c r="B50" s="7" t="s">
        <v>175</v>
      </c>
      <c r="C50" s="6" t="s">
        <v>127</v>
      </c>
      <c r="D50" s="8">
        <f t="shared" si="2"/>
        <v>716.19</v>
      </c>
      <c r="E50" s="9">
        <v>98.84</v>
      </c>
      <c r="F50" s="9">
        <v>716.19</v>
      </c>
      <c r="G50" s="10" t="s">
        <v>7</v>
      </c>
      <c r="H50" s="10">
        <v>0</v>
      </c>
      <c r="I50" s="11" t="s">
        <v>7</v>
      </c>
      <c r="J50" s="11">
        <v>0</v>
      </c>
    </row>
    <row r="51" spans="1:10" ht="15" thickBot="1" x14ac:dyDescent="0.35">
      <c r="A51" s="6">
        <f t="shared" si="1"/>
        <v>49</v>
      </c>
      <c r="B51" s="7" t="s">
        <v>176</v>
      </c>
      <c r="C51" s="6" t="s">
        <v>128</v>
      </c>
      <c r="D51" s="8">
        <f t="shared" si="2"/>
        <v>643.47</v>
      </c>
      <c r="E51" s="9">
        <v>109.11</v>
      </c>
      <c r="F51" s="9">
        <v>643.47</v>
      </c>
      <c r="G51" s="10" t="s">
        <v>7</v>
      </c>
      <c r="H51" s="10">
        <v>0</v>
      </c>
      <c r="I51" s="11" t="s">
        <v>7</v>
      </c>
      <c r="J51" s="11">
        <v>0</v>
      </c>
    </row>
    <row r="52" spans="1:10" ht="15" thickBot="1" x14ac:dyDescent="0.35">
      <c r="A52" s="6">
        <f t="shared" si="1"/>
        <v>50</v>
      </c>
      <c r="B52" s="7" t="s">
        <v>135</v>
      </c>
      <c r="C52" s="6" t="s">
        <v>76</v>
      </c>
      <c r="D52" s="8">
        <f t="shared" si="2"/>
        <v>514.86</v>
      </c>
      <c r="E52" s="9" t="s">
        <v>7</v>
      </c>
      <c r="F52" s="9">
        <v>0</v>
      </c>
      <c r="G52" s="10" t="s">
        <v>7</v>
      </c>
      <c r="H52" s="10">
        <v>0</v>
      </c>
      <c r="I52" s="11">
        <v>127.33</v>
      </c>
      <c r="J52" s="11">
        <v>514.86</v>
      </c>
    </row>
    <row r="53" spans="1:10" ht="15" thickBot="1" x14ac:dyDescent="0.35">
      <c r="A53" s="6">
        <f t="shared" si="1"/>
        <v>51</v>
      </c>
      <c r="B53" s="7" t="s">
        <v>177</v>
      </c>
      <c r="C53" s="6" t="s">
        <v>121</v>
      </c>
      <c r="D53" s="8">
        <f t="shared" si="2"/>
        <v>635</v>
      </c>
      <c r="E53" s="9">
        <v>110.31</v>
      </c>
      <c r="F53" s="9">
        <v>635</v>
      </c>
      <c r="G53" s="10" t="s">
        <v>7</v>
      </c>
      <c r="H53" s="10">
        <v>0</v>
      </c>
      <c r="I53" s="11" t="s">
        <v>7</v>
      </c>
      <c r="J53" s="11">
        <v>0</v>
      </c>
    </row>
    <row r="54" spans="1:10" ht="15" thickBot="1" x14ac:dyDescent="0.35">
      <c r="A54" s="6">
        <f t="shared" si="1"/>
        <v>52</v>
      </c>
      <c r="B54" s="7" t="s">
        <v>178</v>
      </c>
      <c r="C54" s="6" t="s">
        <v>12</v>
      </c>
      <c r="D54" s="8">
        <f t="shared" si="2"/>
        <v>593.02</v>
      </c>
      <c r="E54" s="9">
        <v>116.24</v>
      </c>
      <c r="F54" s="9">
        <v>593.02</v>
      </c>
      <c r="G54" s="10" t="s">
        <v>7</v>
      </c>
      <c r="H54" s="10">
        <v>0</v>
      </c>
      <c r="I54" s="11" t="s">
        <v>7</v>
      </c>
      <c r="J54" s="11">
        <v>0</v>
      </c>
    </row>
    <row r="55" spans="1:10" ht="15" thickBot="1" x14ac:dyDescent="0.35">
      <c r="A55" s="6">
        <f t="shared" si="1"/>
        <v>53</v>
      </c>
      <c r="B55" s="7" t="s">
        <v>105</v>
      </c>
      <c r="C55" s="6" t="s">
        <v>124</v>
      </c>
      <c r="D55" s="8">
        <f t="shared" si="2"/>
        <v>448.27</v>
      </c>
      <c r="E55" s="9" t="s">
        <v>7</v>
      </c>
      <c r="F55" s="9">
        <v>0</v>
      </c>
      <c r="G55" s="10">
        <v>136.6</v>
      </c>
      <c r="H55" s="10">
        <v>448.27</v>
      </c>
      <c r="I55" s="11" t="s">
        <v>7</v>
      </c>
      <c r="J55" s="11">
        <v>0</v>
      </c>
    </row>
    <row r="56" spans="1:10" ht="15" thickBot="1" x14ac:dyDescent="0.35">
      <c r="A56" s="6">
        <f t="shared" si="1"/>
        <v>54</v>
      </c>
      <c r="B56" s="7" t="s">
        <v>179</v>
      </c>
      <c r="C56" s="6" t="s">
        <v>128</v>
      </c>
      <c r="D56" s="8">
        <f t="shared" si="2"/>
        <v>576.80999999999995</v>
      </c>
      <c r="E56" s="9">
        <v>118.53</v>
      </c>
      <c r="F56" s="9">
        <v>576.80999999999995</v>
      </c>
      <c r="G56" s="10" t="s">
        <v>7</v>
      </c>
      <c r="H56" s="10">
        <v>0</v>
      </c>
      <c r="I56" s="11" t="s">
        <v>7</v>
      </c>
      <c r="J56" s="11">
        <v>0</v>
      </c>
    </row>
    <row r="57" spans="1:10" ht="15" thickBot="1" x14ac:dyDescent="0.35">
      <c r="A57" s="6">
        <f t="shared" si="1"/>
        <v>55</v>
      </c>
      <c r="B57" s="7" t="s">
        <v>180</v>
      </c>
      <c r="C57" s="6" t="s">
        <v>128</v>
      </c>
      <c r="D57" s="8">
        <f t="shared" si="2"/>
        <v>546.65</v>
      </c>
      <c r="E57" s="9">
        <v>122.79</v>
      </c>
      <c r="F57" s="9">
        <v>546.65</v>
      </c>
      <c r="G57" s="10" t="s">
        <v>7</v>
      </c>
      <c r="H57" s="10">
        <v>0</v>
      </c>
      <c r="I57" s="11" t="s">
        <v>7</v>
      </c>
      <c r="J57" s="11">
        <v>0</v>
      </c>
    </row>
    <row r="58" spans="1:10" ht="15" thickBot="1" x14ac:dyDescent="0.35">
      <c r="A58" s="6">
        <f t="shared" si="1"/>
        <v>56</v>
      </c>
      <c r="B58" s="7" t="s">
        <v>181</v>
      </c>
      <c r="C58" s="6" t="s">
        <v>125</v>
      </c>
      <c r="D58" s="8">
        <f t="shared" si="2"/>
        <v>535.73</v>
      </c>
      <c r="E58" s="9">
        <v>124.33</v>
      </c>
      <c r="F58" s="9">
        <v>535.73</v>
      </c>
      <c r="G58" s="10" t="s">
        <v>7</v>
      </c>
      <c r="H58" s="10">
        <v>0</v>
      </c>
      <c r="I58" s="11" t="s">
        <v>7</v>
      </c>
      <c r="J58" s="11">
        <v>0</v>
      </c>
    </row>
    <row r="59" spans="1:10" ht="15" thickBot="1" x14ac:dyDescent="0.35">
      <c r="A59" s="6">
        <f t="shared" si="1"/>
        <v>57</v>
      </c>
      <c r="B59" s="7" t="s">
        <v>182</v>
      </c>
      <c r="C59" s="6" t="s">
        <v>12</v>
      </c>
      <c r="D59" s="8">
        <f t="shared" si="2"/>
        <v>382.78</v>
      </c>
      <c r="E59" s="9">
        <v>145.93</v>
      </c>
      <c r="F59" s="9">
        <v>382.78</v>
      </c>
      <c r="G59" s="10" t="s">
        <v>7</v>
      </c>
      <c r="H59" s="10">
        <v>0</v>
      </c>
      <c r="I59" s="11" t="s">
        <v>7</v>
      </c>
      <c r="J59" s="11">
        <v>0</v>
      </c>
    </row>
    <row r="60" spans="1:10" ht="15" thickBot="1" x14ac:dyDescent="0.35">
      <c r="A60" s="6">
        <f t="shared" si="1"/>
        <v>58</v>
      </c>
      <c r="B60" s="7" t="s">
        <v>137</v>
      </c>
      <c r="C60" s="6" t="s">
        <v>76</v>
      </c>
      <c r="D60" s="8">
        <f t="shared" si="2"/>
        <v>169.31</v>
      </c>
      <c r="E60" s="9" t="s">
        <v>7</v>
      </c>
      <c r="F60" s="9">
        <v>0</v>
      </c>
      <c r="G60" s="10" t="s">
        <v>7</v>
      </c>
      <c r="H60" s="10">
        <v>0</v>
      </c>
      <c r="I60" s="11">
        <v>176.1</v>
      </c>
      <c r="J60" s="11">
        <v>169.31</v>
      </c>
    </row>
    <row r="61" spans="1:10" ht="15" thickBot="1" x14ac:dyDescent="0.35">
      <c r="A61" s="6">
        <f t="shared" si="1"/>
        <v>59</v>
      </c>
      <c r="B61" s="7" t="s">
        <v>136</v>
      </c>
      <c r="C61" s="6" t="s">
        <v>76</v>
      </c>
      <c r="D61" s="8">
        <f t="shared" si="2"/>
        <v>162.91999999999999</v>
      </c>
      <c r="E61" s="9" t="s">
        <v>7</v>
      </c>
      <c r="F61" s="9">
        <v>0</v>
      </c>
      <c r="G61" s="10" t="s">
        <v>7</v>
      </c>
      <c r="H61" s="10">
        <v>0</v>
      </c>
      <c r="I61" s="11">
        <v>177.01</v>
      </c>
      <c r="J61" s="11">
        <v>162.91999999999999</v>
      </c>
    </row>
    <row r="62" spans="1:10" ht="15" thickBot="1" x14ac:dyDescent="0.35">
      <c r="A62" s="6">
        <f t="shared" si="1"/>
        <v>60</v>
      </c>
      <c r="B62" s="7" t="s">
        <v>215</v>
      </c>
      <c r="C62" s="6" t="s">
        <v>122</v>
      </c>
      <c r="D62" s="8">
        <f t="shared" si="2"/>
        <v>162.12</v>
      </c>
      <c r="E62" s="9" t="s">
        <v>7</v>
      </c>
      <c r="F62" s="9">
        <v>0</v>
      </c>
      <c r="G62" s="10">
        <v>177.07</v>
      </c>
      <c r="H62" s="10">
        <v>162.12</v>
      </c>
      <c r="I62" s="11" t="s">
        <v>7</v>
      </c>
      <c r="J62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ECC9-3383-484B-A2B5-3F893E26D44D}">
  <sheetPr>
    <pageSetUpPr fitToPage="1"/>
  </sheetPr>
  <dimension ref="A1:M68"/>
  <sheetViews>
    <sheetView zoomScale="145" zoomScaleNormal="145" workbookViewId="0">
      <selection activeCell="G3" sqref="G3"/>
    </sheetView>
  </sheetViews>
  <sheetFormatPr defaultRowHeight="14.4" x14ac:dyDescent="0.3"/>
  <cols>
    <col min="1" max="1" width="5.21875" bestFit="1" customWidth="1"/>
    <col min="2" max="2" width="20.77734375" bestFit="1" customWidth="1"/>
    <col min="3" max="3" width="8.21875" bestFit="1" customWidth="1"/>
    <col min="4" max="4" width="14.21875" bestFit="1" customWidth="1"/>
    <col min="5" max="5" width="8.6640625" bestFit="1" customWidth="1"/>
    <col min="6" max="6" width="9.33203125" bestFit="1" customWidth="1"/>
    <col min="7" max="7" width="8.6640625" bestFit="1" customWidth="1"/>
    <col min="8" max="8" width="9.33203125" bestFit="1" customWidth="1"/>
    <col min="9" max="9" width="8.6640625" bestFit="1" customWidth="1"/>
    <col min="10" max="10" width="9.33203125" bestFit="1" customWidth="1"/>
  </cols>
  <sheetData>
    <row r="1" spans="1:13" ht="60" customHeight="1" thickBot="1" x14ac:dyDescent="0.35">
      <c r="A1" s="39" t="s">
        <v>387</v>
      </c>
      <c r="B1" s="40"/>
      <c r="C1" s="40"/>
      <c r="D1" s="40"/>
      <c r="E1" s="41" t="s">
        <v>64</v>
      </c>
      <c r="F1" s="53"/>
      <c r="G1" s="54" t="s">
        <v>65</v>
      </c>
      <c r="H1" s="55"/>
      <c r="I1" s="49" t="s">
        <v>226</v>
      </c>
      <c r="J1" s="50"/>
    </row>
    <row r="2" spans="1:13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</row>
    <row r="3" spans="1:13" ht="15" thickBot="1" x14ac:dyDescent="0.35">
      <c r="A3" s="6">
        <v>1</v>
      </c>
      <c r="B3" s="7" t="s">
        <v>14</v>
      </c>
      <c r="C3" s="6" t="s">
        <v>15</v>
      </c>
      <c r="D3" s="8">
        <f>SUM(F3,H3,J3)-MIN(F3,H3,J3)</f>
        <v>2000</v>
      </c>
      <c r="E3" s="9">
        <v>57.27</v>
      </c>
      <c r="F3" s="9">
        <v>1000</v>
      </c>
      <c r="G3" s="10">
        <v>56.34</v>
      </c>
      <c r="H3" s="10">
        <v>1000</v>
      </c>
      <c r="I3" s="11">
        <v>60.77</v>
      </c>
      <c r="J3" s="11">
        <v>976.68</v>
      </c>
      <c r="M3" s="23"/>
    </row>
    <row r="4" spans="1:13" ht="15" thickBot="1" x14ac:dyDescent="0.35">
      <c r="A4" s="6">
        <v>2</v>
      </c>
      <c r="B4" s="7" t="s">
        <v>82</v>
      </c>
      <c r="C4" s="6" t="s">
        <v>15</v>
      </c>
      <c r="D4" s="8">
        <f t="shared" ref="D4:D67" si="0">SUM(F4,H4,J4)-MIN(F4,H4,J4)</f>
        <v>1988.5100000000002</v>
      </c>
      <c r="E4" s="9">
        <v>58.89</v>
      </c>
      <c r="F4" s="9">
        <v>988.65</v>
      </c>
      <c r="G4" s="10">
        <v>56.36</v>
      </c>
      <c r="H4" s="10">
        <v>999.86</v>
      </c>
      <c r="I4" s="11">
        <v>61.7</v>
      </c>
      <c r="J4" s="11">
        <v>970.12</v>
      </c>
    </row>
    <row r="5" spans="1:13" ht="15" thickBot="1" x14ac:dyDescent="0.35">
      <c r="A5" s="6">
        <f>A4+1</f>
        <v>3</v>
      </c>
      <c r="B5" s="7" t="s">
        <v>27</v>
      </c>
      <c r="C5" s="6" t="s">
        <v>28</v>
      </c>
      <c r="D5" s="8">
        <f t="shared" si="0"/>
        <v>1979.42</v>
      </c>
      <c r="E5" s="9">
        <v>86.33</v>
      </c>
      <c r="F5" s="9">
        <v>796.37</v>
      </c>
      <c r="G5" s="10">
        <v>59.3</v>
      </c>
      <c r="H5" s="10">
        <v>979.42</v>
      </c>
      <c r="I5" s="11">
        <v>57.442</v>
      </c>
      <c r="J5" s="11">
        <v>1000</v>
      </c>
    </row>
    <row r="6" spans="1:13" ht="15" thickBot="1" x14ac:dyDescent="0.35">
      <c r="A6" s="6">
        <f t="shared" ref="A6:A68" si="1">A5+1</f>
        <v>4</v>
      </c>
      <c r="B6" s="7" t="s">
        <v>19</v>
      </c>
      <c r="C6" s="6" t="s">
        <v>15</v>
      </c>
      <c r="D6" s="8">
        <f t="shared" si="0"/>
        <v>1962.97</v>
      </c>
      <c r="E6" s="9">
        <v>118.15</v>
      </c>
      <c r="F6" s="9">
        <v>573.47</v>
      </c>
      <c r="G6" s="10">
        <v>57.67</v>
      </c>
      <c r="H6" s="10">
        <v>990.75</v>
      </c>
      <c r="I6" s="11">
        <v>61.4</v>
      </c>
      <c r="J6" s="11">
        <v>972.22</v>
      </c>
    </row>
    <row r="7" spans="1:13" ht="15" thickBot="1" x14ac:dyDescent="0.35">
      <c r="A7" s="6">
        <f t="shared" si="1"/>
        <v>5</v>
      </c>
      <c r="B7" s="7" t="s">
        <v>83</v>
      </c>
      <c r="C7" s="6" t="s">
        <v>17</v>
      </c>
      <c r="D7" s="8">
        <f t="shared" si="0"/>
        <v>1949.27</v>
      </c>
      <c r="E7" s="9">
        <v>59.21</v>
      </c>
      <c r="F7" s="9">
        <v>986.38</v>
      </c>
      <c r="G7" s="10" t="s">
        <v>7</v>
      </c>
      <c r="H7" s="10">
        <v>0</v>
      </c>
      <c r="I7" s="11">
        <v>62.73</v>
      </c>
      <c r="J7" s="11">
        <v>962.89</v>
      </c>
    </row>
    <row r="8" spans="1:13" ht="15" thickBot="1" x14ac:dyDescent="0.35">
      <c r="A8" s="6">
        <f t="shared" si="1"/>
        <v>6</v>
      </c>
      <c r="B8" s="7" t="s">
        <v>22</v>
      </c>
      <c r="C8" s="6" t="s">
        <v>15</v>
      </c>
      <c r="D8" s="8">
        <f t="shared" si="0"/>
        <v>1943.1399999999999</v>
      </c>
      <c r="E8" s="9" t="s">
        <v>7</v>
      </c>
      <c r="F8" s="9">
        <v>0</v>
      </c>
      <c r="G8" s="10">
        <v>59.7</v>
      </c>
      <c r="H8" s="10">
        <v>976.61</v>
      </c>
      <c r="I8" s="11">
        <v>62.21</v>
      </c>
      <c r="J8" s="11">
        <v>966.53</v>
      </c>
    </row>
    <row r="9" spans="1:13" ht="15" thickBot="1" x14ac:dyDescent="0.35">
      <c r="A9" s="6">
        <f t="shared" si="1"/>
        <v>7</v>
      </c>
      <c r="B9" s="7" t="s">
        <v>16</v>
      </c>
      <c r="C9" s="6" t="s">
        <v>17</v>
      </c>
      <c r="D9" s="8">
        <f t="shared" si="0"/>
        <v>1940.6399999999999</v>
      </c>
      <c r="E9" s="9">
        <v>61.86</v>
      </c>
      <c r="F9" s="9">
        <v>967.81</v>
      </c>
      <c r="G9" s="10" t="s">
        <v>7</v>
      </c>
      <c r="H9" s="10">
        <v>0</v>
      </c>
      <c r="I9" s="11">
        <v>61.32</v>
      </c>
      <c r="J9" s="11">
        <v>972.83</v>
      </c>
    </row>
    <row r="10" spans="1:13" ht="15" thickBot="1" x14ac:dyDescent="0.35">
      <c r="A10" s="6">
        <f t="shared" si="1"/>
        <v>8</v>
      </c>
      <c r="B10" s="7" t="s">
        <v>10</v>
      </c>
      <c r="C10" s="6" t="s">
        <v>9</v>
      </c>
      <c r="D10" s="8">
        <f t="shared" si="0"/>
        <v>1939.9099999999999</v>
      </c>
      <c r="E10" s="9">
        <v>60.39</v>
      </c>
      <c r="F10" s="9">
        <v>978.13</v>
      </c>
      <c r="G10" s="10" t="s">
        <v>7</v>
      </c>
      <c r="H10" s="10">
        <v>0</v>
      </c>
      <c r="I10" s="11">
        <v>62.89</v>
      </c>
      <c r="J10" s="11">
        <v>961.78</v>
      </c>
    </row>
    <row r="11" spans="1:13" ht="15" thickBot="1" x14ac:dyDescent="0.35">
      <c r="A11" s="6">
        <f t="shared" si="1"/>
        <v>9</v>
      </c>
      <c r="B11" s="7" t="s">
        <v>55</v>
      </c>
      <c r="C11" s="6" t="s">
        <v>56</v>
      </c>
      <c r="D11" s="8">
        <f t="shared" si="0"/>
        <v>1931.53</v>
      </c>
      <c r="E11" s="9">
        <v>61.16</v>
      </c>
      <c r="F11" s="9">
        <v>972.73</v>
      </c>
      <c r="G11" s="10" t="s">
        <v>7</v>
      </c>
      <c r="H11" s="10">
        <v>0</v>
      </c>
      <c r="I11" s="11">
        <v>63.32</v>
      </c>
      <c r="J11" s="11">
        <v>958.8</v>
      </c>
    </row>
    <row r="12" spans="1:13" ht="15" thickBot="1" x14ac:dyDescent="0.35">
      <c r="A12" s="6">
        <f t="shared" si="1"/>
        <v>10</v>
      </c>
      <c r="B12" s="7" t="s">
        <v>37</v>
      </c>
      <c r="C12" s="6" t="s">
        <v>15</v>
      </c>
      <c r="D12" s="8">
        <f t="shared" si="0"/>
        <v>1917.5299999999997</v>
      </c>
      <c r="E12" s="9">
        <v>63.44</v>
      </c>
      <c r="F12" s="9">
        <v>956.8</v>
      </c>
      <c r="G12" s="10">
        <v>108.69</v>
      </c>
      <c r="H12" s="10">
        <v>635.57000000000005</v>
      </c>
      <c r="I12" s="11">
        <v>63.04</v>
      </c>
      <c r="J12" s="11">
        <v>960.73</v>
      </c>
    </row>
    <row r="13" spans="1:13" ht="15" thickBot="1" x14ac:dyDescent="0.35">
      <c r="A13" s="6">
        <f t="shared" si="1"/>
        <v>11</v>
      </c>
      <c r="B13" s="7" t="s">
        <v>5</v>
      </c>
      <c r="C13" s="6" t="s">
        <v>6</v>
      </c>
      <c r="D13" s="8">
        <f t="shared" si="0"/>
        <v>1903.5</v>
      </c>
      <c r="E13" s="9">
        <v>63.67</v>
      </c>
      <c r="F13" s="9">
        <v>955.17</v>
      </c>
      <c r="G13" s="10">
        <v>63.76</v>
      </c>
      <c r="H13" s="10">
        <v>948.33</v>
      </c>
      <c r="I13" s="11" t="s">
        <v>7</v>
      </c>
      <c r="J13" s="11">
        <v>0</v>
      </c>
    </row>
    <row r="14" spans="1:13" ht="15" thickBot="1" x14ac:dyDescent="0.35">
      <c r="A14" s="6">
        <f t="shared" si="1"/>
        <v>12</v>
      </c>
      <c r="B14" s="7" t="s">
        <v>66</v>
      </c>
      <c r="C14" s="6" t="s">
        <v>15</v>
      </c>
      <c r="D14" s="8">
        <f t="shared" si="0"/>
        <v>1903.17</v>
      </c>
      <c r="E14" s="9" t="s">
        <v>7</v>
      </c>
      <c r="F14" s="9">
        <v>0</v>
      </c>
      <c r="G14" s="10">
        <v>61.53</v>
      </c>
      <c r="H14" s="10">
        <v>963.88</v>
      </c>
      <c r="I14" s="11">
        <v>66.099999999999994</v>
      </c>
      <c r="J14" s="11">
        <v>939.29</v>
      </c>
    </row>
    <row r="15" spans="1:13" ht="15" thickBot="1" x14ac:dyDescent="0.35">
      <c r="A15" s="6">
        <f t="shared" si="1"/>
        <v>13</v>
      </c>
      <c r="B15" s="7" t="s">
        <v>59</v>
      </c>
      <c r="C15" s="6" t="s">
        <v>41</v>
      </c>
      <c r="D15" s="8">
        <f t="shared" si="0"/>
        <v>1899.58</v>
      </c>
      <c r="E15" s="9">
        <v>63.36</v>
      </c>
      <c r="F15" s="9">
        <v>957.32</v>
      </c>
      <c r="G15" s="10" t="s">
        <v>7</v>
      </c>
      <c r="H15" s="10">
        <v>0</v>
      </c>
      <c r="I15" s="11">
        <v>65.67</v>
      </c>
      <c r="J15" s="11">
        <v>942.26</v>
      </c>
    </row>
    <row r="16" spans="1:13" ht="15" thickBot="1" x14ac:dyDescent="0.35">
      <c r="A16" s="6">
        <f t="shared" si="1"/>
        <v>14</v>
      </c>
      <c r="B16" s="7" t="s">
        <v>24</v>
      </c>
      <c r="C16" s="6" t="s">
        <v>15</v>
      </c>
      <c r="D16" s="8">
        <f t="shared" si="0"/>
        <v>1898.33</v>
      </c>
      <c r="E16" s="9" t="s">
        <v>7</v>
      </c>
      <c r="F16" s="9">
        <v>0</v>
      </c>
      <c r="G16" s="10">
        <v>60.78</v>
      </c>
      <c r="H16" s="10">
        <v>969.07</v>
      </c>
      <c r="I16" s="11">
        <v>67.53</v>
      </c>
      <c r="J16" s="11">
        <v>929.26</v>
      </c>
    </row>
    <row r="17" spans="1:10" ht="15" thickBot="1" x14ac:dyDescent="0.35">
      <c r="A17" s="6">
        <f t="shared" si="1"/>
        <v>15</v>
      </c>
      <c r="B17" s="7" t="s">
        <v>33</v>
      </c>
      <c r="C17" s="6" t="s">
        <v>15</v>
      </c>
      <c r="D17" s="8">
        <f t="shared" si="0"/>
        <v>1883.45</v>
      </c>
      <c r="E17" s="9">
        <v>145.80000000000001</v>
      </c>
      <c r="F17" s="9">
        <v>379.74</v>
      </c>
      <c r="G17" s="10">
        <v>63.16</v>
      </c>
      <c r="H17" s="10">
        <v>952.52</v>
      </c>
      <c r="I17" s="11">
        <v>67.290000000000006</v>
      </c>
      <c r="J17" s="11">
        <v>930.93</v>
      </c>
    </row>
    <row r="18" spans="1:10" ht="15" thickBot="1" x14ac:dyDescent="0.35">
      <c r="A18" s="6">
        <f t="shared" si="1"/>
        <v>16</v>
      </c>
      <c r="B18" s="7" t="s">
        <v>84</v>
      </c>
      <c r="C18" s="6" t="s">
        <v>15</v>
      </c>
      <c r="D18" s="8">
        <f t="shared" si="0"/>
        <v>1882.0900000000001</v>
      </c>
      <c r="E18" s="9">
        <v>65.11</v>
      </c>
      <c r="F18" s="9">
        <v>945.09</v>
      </c>
      <c r="G18" s="10">
        <v>65.39</v>
      </c>
      <c r="H18" s="10">
        <v>937</v>
      </c>
      <c r="I18" s="11">
        <v>92.71</v>
      </c>
      <c r="J18" s="11">
        <v>752.62</v>
      </c>
    </row>
    <row r="19" spans="1:10" ht="15" thickBot="1" x14ac:dyDescent="0.35">
      <c r="A19" s="6">
        <f t="shared" si="1"/>
        <v>17</v>
      </c>
      <c r="B19" s="7" t="s">
        <v>75</v>
      </c>
      <c r="C19" s="6" t="s">
        <v>15</v>
      </c>
      <c r="D19" s="8">
        <f t="shared" si="0"/>
        <v>1862.8700000000001</v>
      </c>
      <c r="E19" s="9">
        <v>66.650000000000006</v>
      </c>
      <c r="F19" s="9">
        <v>934.25</v>
      </c>
      <c r="G19" s="10">
        <v>87.26</v>
      </c>
      <c r="H19" s="10">
        <v>784.78</v>
      </c>
      <c r="I19" s="11">
        <v>67.62</v>
      </c>
      <c r="J19" s="11">
        <v>928.62</v>
      </c>
    </row>
    <row r="20" spans="1:10" ht="15" thickBot="1" x14ac:dyDescent="0.35">
      <c r="A20" s="6">
        <f t="shared" si="1"/>
        <v>18</v>
      </c>
      <c r="B20" s="7" t="s">
        <v>85</v>
      </c>
      <c r="C20" s="6" t="s">
        <v>15</v>
      </c>
      <c r="D20" s="8">
        <f t="shared" si="0"/>
        <v>1837.15</v>
      </c>
      <c r="E20" s="9">
        <v>93.85</v>
      </c>
      <c r="F20" s="9">
        <v>743.73</v>
      </c>
      <c r="G20" s="10">
        <v>65.41</v>
      </c>
      <c r="H20" s="10">
        <v>936.86</v>
      </c>
      <c r="I20" s="11">
        <v>71.66</v>
      </c>
      <c r="J20" s="11">
        <v>900.29</v>
      </c>
    </row>
    <row r="21" spans="1:10" ht="15" thickBot="1" x14ac:dyDescent="0.35">
      <c r="A21" s="6">
        <f t="shared" si="1"/>
        <v>19</v>
      </c>
      <c r="B21" s="7" t="s">
        <v>39</v>
      </c>
      <c r="C21" s="6" t="s">
        <v>17</v>
      </c>
      <c r="D21" s="8">
        <f t="shared" si="0"/>
        <v>1757.79</v>
      </c>
      <c r="E21" s="9">
        <v>88.03</v>
      </c>
      <c r="F21" s="9">
        <v>784.5</v>
      </c>
      <c r="G21" s="10" t="s">
        <v>7</v>
      </c>
      <c r="H21" s="10">
        <v>0</v>
      </c>
      <c r="I21" s="11">
        <v>61.25</v>
      </c>
      <c r="J21" s="11">
        <v>973.29</v>
      </c>
    </row>
    <row r="22" spans="1:10" ht="15" thickBot="1" x14ac:dyDescent="0.35">
      <c r="A22" s="6">
        <f t="shared" si="1"/>
        <v>20</v>
      </c>
      <c r="B22" s="7" t="s">
        <v>67</v>
      </c>
      <c r="C22" s="6" t="s">
        <v>15</v>
      </c>
      <c r="D22" s="8">
        <f t="shared" si="0"/>
        <v>1753.23</v>
      </c>
      <c r="E22" s="9" t="s">
        <v>7</v>
      </c>
      <c r="F22" s="9">
        <v>0</v>
      </c>
      <c r="G22" s="10">
        <v>84.11</v>
      </c>
      <c r="H22" s="10">
        <v>806.7</v>
      </c>
      <c r="I22" s="11">
        <v>65.06</v>
      </c>
      <c r="J22" s="11">
        <v>946.53</v>
      </c>
    </row>
    <row r="23" spans="1:10" ht="15" thickBot="1" x14ac:dyDescent="0.35">
      <c r="A23" s="6">
        <f t="shared" si="1"/>
        <v>21</v>
      </c>
      <c r="B23" s="7" t="s">
        <v>35</v>
      </c>
      <c r="C23" s="6" t="s">
        <v>12</v>
      </c>
      <c r="D23" s="8">
        <f t="shared" si="0"/>
        <v>1735.71</v>
      </c>
      <c r="E23" s="9">
        <v>63.38</v>
      </c>
      <c r="F23" s="9">
        <v>957.19</v>
      </c>
      <c r="G23" s="10" t="s">
        <v>7</v>
      </c>
      <c r="H23" s="10">
        <v>0</v>
      </c>
      <c r="I23" s="11">
        <v>89.02</v>
      </c>
      <c r="J23" s="11">
        <v>778.52</v>
      </c>
    </row>
    <row r="24" spans="1:10" ht="15" thickBot="1" x14ac:dyDescent="0.35">
      <c r="A24" s="6">
        <f t="shared" si="1"/>
        <v>22</v>
      </c>
      <c r="B24" s="7" t="s">
        <v>86</v>
      </c>
      <c r="C24" s="6" t="s">
        <v>12</v>
      </c>
      <c r="D24" s="8">
        <f t="shared" si="0"/>
        <v>1722.8799999999997</v>
      </c>
      <c r="E24" s="9">
        <v>117.6</v>
      </c>
      <c r="F24" s="9">
        <v>577.30999999999995</v>
      </c>
      <c r="G24" s="10">
        <v>61.59</v>
      </c>
      <c r="H24" s="10">
        <v>963.43</v>
      </c>
      <c r="I24" s="11">
        <v>91.73</v>
      </c>
      <c r="J24" s="11">
        <v>759.45</v>
      </c>
    </row>
    <row r="25" spans="1:10" ht="15" thickBot="1" x14ac:dyDescent="0.35">
      <c r="A25" s="6">
        <f t="shared" si="1"/>
        <v>23</v>
      </c>
      <c r="B25" s="7" t="s">
        <v>87</v>
      </c>
      <c r="C25" s="6" t="s">
        <v>15</v>
      </c>
      <c r="D25" s="8">
        <f t="shared" si="0"/>
        <v>1719.3799999999997</v>
      </c>
      <c r="E25" s="9">
        <v>118.73</v>
      </c>
      <c r="F25" s="9">
        <v>569.4</v>
      </c>
      <c r="G25" s="10">
        <v>60.31</v>
      </c>
      <c r="H25" s="10">
        <v>972.4</v>
      </c>
      <c r="I25" s="11">
        <v>93.51</v>
      </c>
      <c r="J25" s="11">
        <v>746.98</v>
      </c>
    </row>
    <row r="26" spans="1:10" ht="15" thickBot="1" x14ac:dyDescent="0.35">
      <c r="A26" s="6">
        <f t="shared" si="1"/>
        <v>24</v>
      </c>
      <c r="B26" s="7" t="s">
        <v>13</v>
      </c>
      <c r="C26" s="6" t="s">
        <v>12</v>
      </c>
      <c r="D26" s="8">
        <f t="shared" si="0"/>
        <v>1655.28</v>
      </c>
      <c r="E26" s="9">
        <v>95.37</v>
      </c>
      <c r="F26" s="9">
        <v>733.06</v>
      </c>
      <c r="G26" s="10">
        <v>67.510000000000005</v>
      </c>
      <c r="H26" s="10">
        <v>922.22</v>
      </c>
      <c r="I26" s="11">
        <v>147.31</v>
      </c>
      <c r="J26" s="11">
        <v>369.59</v>
      </c>
    </row>
    <row r="27" spans="1:10" ht="15" thickBot="1" x14ac:dyDescent="0.35">
      <c r="A27" s="6">
        <f t="shared" si="1"/>
        <v>25</v>
      </c>
      <c r="B27" s="7" t="s">
        <v>88</v>
      </c>
      <c r="C27" s="6" t="s">
        <v>9</v>
      </c>
      <c r="D27" s="8">
        <f t="shared" si="0"/>
        <v>1570.0300000000002</v>
      </c>
      <c r="E27" s="9">
        <v>115.83</v>
      </c>
      <c r="F27" s="9">
        <v>589.71</v>
      </c>
      <c r="G27" s="10" t="s">
        <v>7</v>
      </c>
      <c r="H27" s="10">
        <v>0</v>
      </c>
      <c r="I27" s="11">
        <v>60.25</v>
      </c>
      <c r="J27" s="11">
        <v>980.32</v>
      </c>
    </row>
    <row r="28" spans="1:10" ht="15" thickBot="1" x14ac:dyDescent="0.35">
      <c r="A28" s="6">
        <f t="shared" si="1"/>
        <v>26</v>
      </c>
      <c r="B28" s="7" t="s">
        <v>68</v>
      </c>
      <c r="C28" s="6" t="s">
        <v>15</v>
      </c>
      <c r="D28" s="8">
        <f t="shared" si="0"/>
        <v>1557.57</v>
      </c>
      <c r="E28" s="9" t="s">
        <v>7</v>
      </c>
      <c r="F28" s="9">
        <v>0</v>
      </c>
      <c r="G28" s="10">
        <v>110.98</v>
      </c>
      <c r="H28" s="10">
        <v>619.65</v>
      </c>
      <c r="I28" s="11">
        <v>66.290000000000006</v>
      </c>
      <c r="J28" s="11">
        <v>937.92</v>
      </c>
    </row>
    <row r="29" spans="1:10" ht="15" thickBot="1" x14ac:dyDescent="0.35">
      <c r="A29" s="6">
        <f t="shared" si="1"/>
        <v>27</v>
      </c>
      <c r="B29" s="7" t="s">
        <v>89</v>
      </c>
      <c r="C29" s="6" t="s">
        <v>28</v>
      </c>
      <c r="D29" s="8">
        <f t="shared" si="0"/>
        <v>1556.5900000000001</v>
      </c>
      <c r="E29" s="9">
        <v>60.52</v>
      </c>
      <c r="F29" s="9">
        <v>977.22</v>
      </c>
      <c r="G29" s="10" t="s">
        <v>7</v>
      </c>
      <c r="H29" s="10">
        <v>0</v>
      </c>
      <c r="I29" s="11">
        <v>117.41</v>
      </c>
      <c r="J29" s="11">
        <v>579.37</v>
      </c>
    </row>
    <row r="30" spans="1:10" ht="15" thickBot="1" x14ac:dyDescent="0.35">
      <c r="A30" s="6">
        <f t="shared" si="1"/>
        <v>28</v>
      </c>
      <c r="B30" s="7" t="s">
        <v>90</v>
      </c>
      <c r="C30" s="6" t="s">
        <v>15</v>
      </c>
      <c r="D30" s="8">
        <f t="shared" si="0"/>
        <v>1529.9299999999998</v>
      </c>
      <c r="E30" s="9">
        <v>94.07</v>
      </c>
      <c r="F30" s="9">
        <v>742.18</v>
      </c>
      <c r="G30" s="10">
        <v>86.83</v>
      </c>
      <c r="H30" s="10">
        <v>787.75</v>
      </c>
      <c r="I30" s="11" t="s">
        <v>7</v>
      </c>
      <c r="J30" s="11">
        <v>0</v>
      </c>
    </row>
    <row r="31" spans="1:10" ht="15" thickBot="1" x14ac:dyDescent="0.35">
      <c r="A31" s="6">
        <f t="shared" si="1"/>
        <v>29</v>
      </c>
      <c r="B31" s="7" t="s">
        <v>91</v>
      </c>
      <c r="C31" s="6" t="s">
        <v>12</v>
      </c>
      <c r="D31" s="8">
        <f t="shared" si="0"/>
        <v>1525.4</v>
      </c>
      <c r="E31" s="9">
        <v>89.75</v>
      </c>
      <c r="F31" s="9">
        <v>772.42</v>
      </c>
      <c r="G31" s="10" t="s">
        <v>7</v>
      </c>
      <c r="H31" s="10">
        <v>0</v>
      </c>
      <c r="I31" s="11">
        <v>92.66</v>
      </c>
      <c r="J31" s="11">
        <v>752.98</v>
      </c>
    </row>
    <row r="32" spans="1:10" ht="15" thickBot="1" x14ac:dyDescent="0.35">
      <c r="A32" s="6">
        <f t="shared" si="1"/>
        <v>30</v>
      </c>
      <c r="B32" s="7" t="s">
        <v>92</v>
      </c>
      <c r="C32" s="6" t="s">
        <v>12</v>
      </c>
      <c r="D32" s="8">
        <f t="shared" si="0"/>
        <v>1518.56</v>
      </c>
      <c r="E32" s="9">
        <v>117.23</v>
      </c>
      <c r="F32" s="9">
        <v>579.91</v>
      </c>
      <c r="G32" s="10" t="s">
        <v>7</v>
      </c>
      <c r="H32" s="10">
        <v>0</v>
      </c>
      <c r="I32" s="11">
        <v>66.19</v>
      </c>
      <c r="J32" s="11">
        <v>938.65</v>
      </c>
    </row>
    <row r="33" spans="1:10" ht="15" thickBot="1" x14ac:dyDescent="0.35">
      <c r="A33" s="6">
        <f t="shared" si="1"/>
        <v>31</v>
      </c>
      <c r="B33" s="7" t="s">
        <v>93</v>
      </c>
      <c r="C33" s="6" t="s">
        <v>12</v>
      </c>
      <c r="D33" s="8">
        <f t="shared" si="0"/>
        <v>1496.1599999999999</v>
      </c>
      <c r="E33" s="9">
        <v>66.81</v>
      </c>
      <c r="F33" s="9">
        <v>933.16</v>
      </c>
      <c r="G33" s="10" t="s">
        <v>7</v>
      </c>
      <c r="H33" s="10">
        <v>0</v>
      </c>
      <c r="I33" s="11">
        <v>119.74</v>
      </c>
      <c r="J33" s="11">
        <v>563</v>
      </c>
    </row>
    <row r="34" spans="1:10" ht="15" thickBot="1" x14ac:dyDescent="0.35">
      <c r="A34" s="6">
        <f t="shared" si="1"/>
        <v>32</v>
      </c>
      <c r="B34" s="7" t="s">
        <v>94</v>
      </c>
      <c r="C34" s="6" t="s">
        <v>56</v>
      </c>
      <c r="D34" s="8">
        <f t="shared" si="0"/>
        <v>1459.7399999999998</v>
      </c>
      <c r="E34" s="9">
        <v>97.58</v>
      </c>
      <c r="F34" s="9">
        <v>717.56</v>
      </c>
      <c r="G34" s="10" t="s">
        <v>7</v>
      </c>
      <c r="H34" s="10">
        <v>0</v>
      </c>
      <c r="I34" s="11">
        <v>94.2</v>
      </c>
      <c r="J34" s="11">
        <v>742.18</v>
      </c>
    </row>
    <row r="35" spans="1:10" ht="15" thickBot="1" x14ac:dyDescent="0.35">
      <c r="A35" s="6">
        <f t="shared" si="1"/>
        <v>33</v>
      </c>
      <c r="B35" s="7" t="s">
        <v>95</v>
      </c>
      <c r="C35" s="6" t="s">
        <v>76</v>
      </c>
      <c r="D35" s="8">
        <f t="shared" si="0"/>
        <v>1320.6399999999999</v>
      </c>
      <c r="E35" s="9">
        <v>145.88999999999999</v>
      </c>
      <c r="F35" s="9">
        <v>379.14</v>
      </c>
      <c r="G35" s="10" t="s">
        <v>7</v>
      </c>
      <c r="H35" s="10">
        <v>0</v>
      </c>
      <c r="I35" s="11">
        <v>65.78</v>
      </c>
      <c r="J35" s="11">
        <v>941.5</v>
      </c>
    </row>
    <row r="36" spans="1:10" ht="15" thickBot="1" x14ac:dyDescent="0.35">
      <c r="A36" s="6">
        <f t="shared" si="1"/>
        <v>34</v>
      </c>
      <c r="B36" s="7" t="s">
        <v>40</v>
      </c>
      <c r="C36" s="6" t="s">
        <v>41</v>
      </c>
      <c r="D36" s="8">
        <f t="shared" si="0"/>
        <v>1310.21</v>
      </c>
      <c r="E36" s="9">
        <v>92.54</v>
      </c>
      <c r="F36" s="9">
        <v>752.86</v>
      </c>
      <c r="G36" s="10" t="s">
        <v>7</v>
      </c>
      <c r="H36" s="10">
        <v>0</v>
      </c>
      <c r="I36" s="11">
        <v>120.55</v>
      </c>
      <c r="J36" s="11">
        <v>557.35</v>
      </c>
    </row>
    <row r="37" spans="1:10" ht="15" thickBot="1" x14ac:dyDescent="0.35">
      <c r="A37" s="6">
        <f t="shared" si="1"/>
        <v>35</v>
      </c>
      <c r="B37" s="7" t="s">
        <v>69</v>
      </c>
      <c r="C37" s="6" t="s">
        <v>15</v>
      </c>
      <c r="D37" s="8">
        <f t="shared" si="0"/>
        <v>994</v>
      </c>
      <c r="E37" s="9" t="s">
        <v>7</v>
      </c>
      <c r="F37" s="9">
        <v>0</v>
      </c>
      <c r="G37" s="10">
        <v>57.2</v>
      </c>
      <c r="H37" s="10">
        <v>994</v>
      </c>
      <c r="I37" s="11" t="s">
        <v>7</v>
      </c>
      <c r="J37" s="11">
        <v>0</v>
      </c>
    </row>
    <row r="38" spans="1:10" ht="15" thickBot="1" x14ac:dyDescent="0.35">
      <c r="A38" s="6">
        <f t="shared" si="1"/>
        <v>36</v>
      </c>
      <c r="B38" s="7" t="s">
        <v>81</v>
      </c>
      <c r="C38" s="6" t="s">
        <v>78</v>
      </c>
      <c r="D38" s="8">
        <f t="shared" si="0"/>
        <v>987.33</v>
      </c>
      <c r="E38" s="9" t="s">
        <v>7</v>
      </c>
      <c r="F38" s="9">
        <v>0</v>
      </c>
      <c r="G38" s="10" t="s">
        <v>7</v>
      </c>
      <c r="H38" s="10">
        <v>0</v>
      </c>
      <c r="I38" s="11">
        <v>59.25</v>
      </c>
      <c r="J38" s="11">
        <v>987.33</v>
      </c>
    </row>
    <row r="39" spans="1:10" ht="15" thickBot="1" x14ac:dyDescent="0.35">
      <c r="A39" s="6">
        <f t="shared" si="1"/>
        <v>37</v>
      </c>
      <c r="B39" s="7" t="s">
        <v>96</v>
      </c>
      <c r="C39" s="6" t="s">
        <v>12</v>
      </c>
      <c r="D39" s="8">
        <f t="shared" si="0"/>
        <v>966.87</v>
      </c>
      <c r="E39" s="9">
        <v>62</v>
      </c>
      <c r="F39" s="9">
        <v>966.87</v>
      </c>
      <c r="G39" s="10" t="s">
        <v>7</v>
      </c>
      <c r="H39" s="10">
        <v>0</v>
      </c>
      <c r="I39" s="11" t="s">
        <v>7</v>
      </c>
      <c r="J39" s="11">
        <v>0</v>
      </c>
    </row>
    <row r="40" spans="1:10" ht="15" thickBot="1" x14ac:dyDescent="0.35">
      <c r="A40" s="6">
        <f t="shared" si="1"/>
        <v>38</v>
      </c>
      <c r="B40" s="7" t="s">
        <v>53</v>
      </c>
      <c r="C40" s="6" t="s">
        <v>9</v>
      </c>
      <c r="D40" s="8">
        <f t="shared" si="0"/>
        <v>966.39</v>
      </c>
      <c r="E40" s="9" t="s">
        <v>7</v>
      </c>
      <c r="F40" s="9">
        <v>0</v>
      </c>
      <c r="G40" s="10" t="s">
        <v>7</v>
      </c>
      <c r="H40" s="10">
        <v>0</v>
      </c>
      <c r="I40" s="11">
        <v>62.23</v>
      </c>
      <c r="J40" s="11">
        <v>966.39</v>
      </c>
    </row>
    <row r="41" spans="1:10" ht="15" thickBot="1" x14ac:dyDescent="0.35">
      <c r="A41" s="6">
        <f t="shared" si="1"/>
        <v>39</v>
      </c>
      <c r="B41" s="7" t="s">
        <v>97</v>
      </c>
      <c r="C41" s="6" t="s">
        <v>6</v>
      </c>
      <c r="D41" s="8">
        <f t="shared" si="0"/>
        <v>966.16</v>
      </c>
      <c r="E41" s="9">
        <v>62.1</v>
      </c>
      <c r="F41" s="9">
        <v>966.16</v>
      </c>
      <c r="G41" s="10" t="s">
        <v>7</v>
      </c>
      <c r="H41" s="10">
        <v>0</v>
      </c>
      <c r="I41" s="11" t="s">
        <v>7</v>
      </c>
      <c r="J41" s="11">
        <v>0</v>
      </c>
    </row>
    <row r="42" spans="1:10" ht="15" thickBot="1" x14ac:dyDescent="0.35">
      <c r="A42" s="6">
        <f t="shared" si="1"/>
        <v>40</v>
      </c>
      <c r="B42" s="7" t="s">
        <v>98</v>
      </c>
      <c r="C42" s="6" t="s">
        <v>56</v>
      </c>
      <c r="D42" s="8">
        <f t="shared" si="0"/>
        <v>960.04</v>
      </c>
      <c r="E42" s="9">
        <v>62.97</v>
      </c>
      <c r="F42" s="9">
        <v>960.04</v>
      </c>
      <c r="G42" s="10" t="s">
        <v>7</v>
      </c>
      <c r="H42" s="10">
        <v>0</v>
      </c>
      <c r="I42" s="11" t="s">
        <v>7</v>
      </c>
      <c r="J42" s="11">
        <v>0</v>
      </c>
    </row>
    <row r="43" spans="1:10" ht="15" thickBot="1" x14ac:dyDescent="0.35">
      <c r="A43" s="6">
        <f t="shared" si="1"/>
        <v>41</v>
      </c>
      <c r="B43" s="7" t="s">
        <v>70</v>
      </c>
      <c r="C43" s="6" t="s">
        <v>15</v>
      </c>
      <c r="D43" s="8">
        <f t="shared" si="0"/>
        <v>959.65</v>
      </c>
      <c r="E43" s="9" t="s">
        <v>7</v>
      </c>
      <c r="F43" s="9">
        <v>0</v>
      </c>
      <c r="G43" s="10">
        <v>62.14</v>
      </c>
      <c r="H43" s="10">
        <v>959.65</v>
      </c>
      <c r="I43" s="11" t="s">
        <v>7</v>
      </c>
      <c r="J43" s="11">
        <v>0</v>
      </c>
    </row>
    <row r="44" spans="1:10" ht="15" thickBot="1" x14ac:dyDescent="0.35">
      <c r="A44" s="6">
        <f t="shared" si="1"/>
        <v>42</v>
      </c>
      <c r="B44" s="7" t="s">
        <v>18</v>
      </c>
      <c r="C44" s="6" t="s">
        <v>15</v>
      </c>
      <c r="D44" s="8">
        <f t="shared" si="0"/>
        <v>956.55</v>
      </c>
      <c r="E44" s="9">
        <v>63.47</v>
      </c>
      <c r="F44" s="9">
        <v>956.55</v>
      </c>
      <c r="G44" s="10" t="s">
        <v>7</v>
      </c>
      <c r="H44" s="10">
        <v>0</v>
      </c>
      <c r="I44" s="11" t="s">
        <v>7</v>
      </c>
      <c r="J44" s="11">
        <v>0</v>
      </c>
    </row>
    <row r="45" spans="1:10" ht="15" thickBot="1" x14ac:dyDescent="0.35">
      <c r="A45" s="6">
        <f t="shared" si="1"/>
        <v>43</v>
      </c>
      <c r="B45" s="7" t="s">
        <v>43</v>
      </c>
      <c r="C45" s="6" t="s">
        <v>28</v>
      </c>
      <c r="D45" s="8">
        <f t="shared" si="0"/>
        <v>948.9</v>
      </c>
      <c r="E45" s="9">
        <v>64.56</v>
      </c>
      <c r="F45" s="9">
        <v>948.9</v>
      </c>
      <c r="G45" s="10" t="s">
        <v>7</v>
      </c>
      <c r="H45" s="10">
        <v>0</v>
      </c>
      <c r="I45" s="11" t="s">
        <v>7</v>
      </c>
      <c r="J45" s="11">
        <v>0</v>
      </c>
    </row>
    <row r="46" spans="1:10" ht="15" thickBot="1" x14ac:dyDescent="0.35">
      <c r="A46" s="6">
        <f t="shared" si="1"/>
        <v>44</v>
      </c>
      <c r="B46" s="7" t="s">
        <v>99</v>
      </c>
      <c r="C46" s="6" t="s">
        <v>56</v>
      </c>
      <c r="D46" s="8">
        <f t="shared" si="0"/>
        <v>942.34</v>
      </c>
      <c r="E46" s="9">
        <v>65.5</v>
      </c>
      <c r="F46" s="9">
        <v>942.34</v>
      </c>
      <c r="G46" s="10" t="s">
        <v>7</v>
      </c>
      <c r="H46" s="10">
        <v>0</v>
      </c>
      <c r="I46" s="11" t="s">
        <v>7</v>
      </c>
      <c r="J46" s="11">
        <v>0</v>
      </c>
    </row>
    <row r="47" spans="1:10" ht="15" thickBot="1" x14ac:dyDescent="0.35">
      <c r="A47" s="6">
        <f t="shared" si="1"/>
        <v>45</v>
      </c>
      <c r="B47" s="7" t="s">
        <v>71</v>
      </c>
      <c r="C47" s="6" t="s">
        <v>80</v>
      </c>
      <c r="D47" s="8">
        <f t="shared" si="0"/>
        <v>940.94</v>
      </c>
      <c r="E47" s="9" t="s">
        <v>7</v>
      </c>
      <c r="F47" s="9">
        <v>0</v>
      </c>
      <c r="G47" s="10">
        <v>64.83</v>
      </c>
      <c r="H47" s="10">
        <v>940.94</v>
      </c>
      <c r="I47" s="11" t="s">
        <v>7</v>
      </c>
      <c r="J47" s="11">
        <v>0</v>
      </c>
    </row>
    <row r="48" spans="1:10" ht="15" thickBot="1" x14ac:dyDescent="0.35">
      <c r="A48" s="6">
        <f t="shared" si="1"/>
        <v>46</v>
      </c>
      <c r="B48" s="7" t="s">
        <v>25</v>
      </c>
      <c r="C48" s="6" t="s">
        <v>26</v>
      </c>
      <c r="D48" s="8">
        <f t="shared" si="0"/>
        <v>940.91</v>
      </c>
      <c r="E48" s="9">
        <v>65.7</v>
      </c>
      <c r="F48" s="9">
        <v>940.91</v>
      </c>
      <c r="G48" s="10" t="s">
        <v>7</v>
      </c>
      <c r="H48" s="10">
        <v>0</v>
      </c>
      <c r="I48" s="11" t="s">
        <v>7</v>
      </c>
      <c r="J48" s="11">
        <v>0</v>
      </c>
    </row>
    <row r="49" spans="1:10" ht="15" thickBot="1" x14ac:dyDescent="0.35">
      <c r="A49" s="6">
        <f t="shared" si="1"/>
        <v>47</v>
      </c>
      <c r="B49" s="7" t="s">
        <v>100</v>
      </c>
      <c r="C49" s="6" t="s">
        <v>56</v>
      </c>
      <c r="D49" s="8">
        <f t="shared" si="0"/>
        <v>915.25</v>
      </c>
      <c r="E49" s="9">
        <v>69.37</v>
      </c>
      <c r="F49" s="9">
        <v>915.25</v>
      </c>
      <c r="G49" s="10" t="s">
        <v>7</v>
      </c>
      <c r="H49" s="10">
        <v>0</v>
      </c>
      <c r="I49" s="11" t="s">
        <v>7</v>
      </c>
      <c r="J49" s="11">
        <v>0</v>
      </c>
    </row>
    <row r="50" spans="1:10" ht="15" thickBot="1" x14ac:dyDescent="0.35">
      <c r="A50" s="6">
        <f t="shared" si="1"/>
        <v>48</v>
      </c>
      <c r="B50" s="7" t="s">
        <v>115</v>
      </c>
      <c r="C50" s="6" t="s">
        <v>28</v>
      </c>
      <c r="D50" s="8">
        <f t="shared" si="0"/>
        <v>911.98</v>
      </c>
      <c r="E50" s="9" t="s">
        <v>7</v>
      </c>
      <c r="F50" s="9">
        <v>0</v>
      </c>
      <c r="G50" s="10" t="s">
        <v>7</v>
      </c>
      <c r="H50" s="10">
        <v>0</v>
      </c>
      <c r="I50" s="11">
        <v>69.989999999999995</v>
      </c>
      <c r="J50" s="11">
        <v>911.98</v>
      </c>
    </row>
    <row r="51" spans="1:10" ht="15" thickBot="1" x14ac:dyDescent="0.35">
      <c r="A51" s="6">
        <f t="shared" si="1"/>
        <v>49</v>
      </c>
      <c r="B51" s="7" t="s">
        <v>101</v>
      </c>
      <c r="C51" s="6" t="s">
        <v>56</v>
      </c>
      <c r="D51" s="8">
        <f t="shared" si="0"/>
        <v>902.82</v>
      </c>
      <c r="E51" s="9">
        <v>71.14</v>
      </c>
      <c r="F51" s="9">
        <v>902.82</v>
      </c>
      <c r="G51" s="10" t="s">
        <v>7</v>
      </c>
      <c r="H51" s="10">
        <v>0</v>
      </c>
      <c r="I51" s="11" t="s">
        <v>7</v>
      </c>
      <c r="J51" s="11">
        <v>0</v>
      </c>
    </row>
    <row r="52" spans="1:10" ht="15" thickBot="1" x14ac:dyDescent="0.35">
      <c r="A52" s="6">
        <f t="shared" si="1"/>
        <v>50</v>
      </c>
      <c r="B52" s="7" t="s">
        <v>72</v>
      </c>
      <c r="C52" s="6" t="s">
        <v>15</v>
      </c>
      <c r="D52" s="8">
        <f t="shared" si="0"/>
        <v>899.3</v>
      </c>
      <c r="E52" s="9" t="s">
        <v>7</v>
      </c>
      <c r="F52" s="9">
        <v>0</v>
      </c>
      <c r="G52" s="10" t="s">
        <v>7</v>
      </c>
      <c r="H52" s="10">
        <v>0</v>
      </c>
      <c r="I52" s="11">
        <v>71.8</v>
      </c>
      <c r="J52" s="11">
        <v>899.3</v>
      </c>
    </row>
    <row r="53" spans="1:10" ht="15" thickBot="1" x14ac:dyDescent="0.35">
      <c r="A53" s="6">
        <f t="shared" si="1"/>
        <v>51</v>
      </c>
      <c r="B53" s="7" t="s">
        <v>73</v>
      </c>
      <c r="C53" s="6" t="s">
        <v>80</v>
      </c>
      <c r="D53" s="8">
        <f t="shared" si="0"/>
        <v>896.63</v>
      </c>
      <c r="E53" s="9" t="s">
        <v>7</v>
      </c>
      <c r="F53" s="9">
        <v>0</v>
      </c>
      <c r="G53" s="10">
        <v>71.19</v>
      </c>
      <c r="H53" s="10">
        <v>896.63</v>
      </c>
      <c r="I53" s="11" t="s">
        <v>7</v>
      </c>
      <c r="J53" s="11">
        <v>0</v>
      </c>
    </row>
    <row r="54" spans="1:10" ht="15" thickBot="1" x14ac:dyDescent="0.35">
      <c r="A54" s="6">
        <f t="shared" si="1"/>
        <v>52</v>
      </c>
      <c r="B54" s="7" t="s">
        <v>102</v>
      </c>
      <c r="C54" s="6" t="s">
        <v>9</v>
      </c>
      <c r="D54" s="8">
        <f t="shared" si="0"/>
        <v>884.66</v>
      </c>
      <c r="E54" s="9">
        <v>73.73</v>
      </c>
      <c r="F54" s="9">
        <v>884.66</v>
      </c>
      <c r="G54" s="10" t="s">
        <v>7</v>
      </c>
      <c r="H54" s="10">
        <v>0</v>
      </c>
      <c r="I54" s="11" t="s">
        <v>7</v>
      </c>
      <c r="J54" s="11">
        <v>0</v>
      </c>
    </row>
    <row r="55" spans="1:10" ht="15" thickBot="1" x14ac:dyDescent="0.35">
      <c r="A55" s="6">
        <f t="shared" si="1"/>
        <v>53</v>
      </c>
      <c r="B55" s="7" t="s">
        <v>103</v>
      </c>
      <c r="C55" s="6" t="s">
        <v>26</v>
      </c>
      <c r="D55" s="8">
        <f t="shared" si="0"/>
        <v>851.62</v>
      </c>
      <c r="E55" s="9">
        <v>78.45</v>
      </c>
      <c r="F55" s="9">
        <v>851.62</v>
      </c>
      <c r="G55" s="10" t="s">
        <v>7</v>
      </c>
      <c r="H55" s="10">
        <v>0</v>
      </c>
      <c r="I55" s="11" t="s">
        <v>7</v>
      </c>
      <c r="J55" s="11">
        <v>0</v>
      </c>
    </row>
    <row r="56" spans="1:10" ht="15" thickBot="1" x14ac:dyDescent="0.35">
      <c r="A56" s="6">
        <f t="shared" si="1"/>
        <v>54</v>
      </c>
      <c r="B56" s="7" t="s">
        <v>104</v>
      </c>
      <c r="C56" s="6" t="s">
        <v>12</v>
      </c>
      <c r="D56" s="8">
        <f t="shared" si="0"/>
        <v>757.15</v>
      </c>
      <c r="E56" s="9">
        <v>91.93</v>
      </c>
      <c r="F56" s="9">
        <v>757.15</v>
      </c>
      <c r="G56" s="10" t="s">
        <v>7</v>
      </c>
      <c r="H56" s="10">
        <v>0</v>
      </c>
      <c r="I56" s="11" t="s">
        <v>7</v>
      </c>
      <c r="J56" s="11">
        <v>0</v>
      </c>
    </row>
    <row r="57" spans="1:10" ht="15" thickBot="1" x14ac:dyDescent="0.35">
      <c r="A57" s="6">
        <f t="shared" si="1"/>
        <v>55</v>
      </c>
      <c r="B57" s="7" t="s">
        <v>105</v>
      </c>
      <c r="C57" s="6" t="s">
        <v>6</v>
      </c>
      <c r="D57" s="8">
        <f t="shared" si="0"/>
        <v>748.95</v>
      </c>
      <c r="E57" s="9">
        <v>93.1</v>
      </c>
      <c r="F57" s="9">
        <v>748.95</v>
      </c>
      <c r="G57" s="10" t="s">
        <v>7</v>
      </c>
      <c r="H57" s="10">
        <v>0</v>
      </c>
      <c r="I57" s="11" t="s">
        <v>7</v>
      </c>
      <c r="J57" s="11">
        <v>0</v>
      </c>
    </row>
    <row r="58" spans="1:10" ht="15" thickBot="1" x14ac:dyDescent="0.35">
      <c r="A58" s="6">
        <f t="shared" si="1"/>
        <v>56</v>
      </c>
      <c r="B58" s="7" t="s">
        <v>106</v>
      </c>
      <c r="C58" s="6" t="s">
        <v>26</v>
      </c>
      <c r="D58" s="8">
        <f t="shared" si="0"/>
        <v>745.45</v>
      </c>
      <c r="E58" s="9">
        <v>93.6</v>
      </c>
      <c r="F58" s="9">
        <v>745.45</v>
      </c>
      <c r="G58" s="10" t="s">
        <v>7</v>
      </c>
      <c r="H58" s="10">
        <v>0</v>
      </c>
      <c r="I58" s="11" t="s">
        <v>7</v>
      </c>
      <c r="J58" s="11">
        <v>0</v>
      </c>
    </row>
    <row r="59" spans="1:10" ht="15" thickBot="1" x14ac:dyDescent="0.35">
      <c r="A59" s="6">
        <f t="shared" si="1"/>
        <v>57</v>
      </c>
      <c r="B59" s="7" t="s">
        <v>107</v>
      </c>
      <c r="C59" s="6" t="s">
        <v>26</v>
      </c>
      <c r="D59" s="8">
        <f t="shared" si="0"/>
        <v>738.79</v>
      </c>
      <c r="E59" s="9">
        <v>94.55</v>
      </c>
      <c r="F59" s="9">
        <v>738.79</v>
      </c>
      <c r="G59" s="10" t="s">
        <v>7</v>
      </c>
      <c r="H59" s="10">
        <v>0</v>
      </c>
      <c r="I59" s="11" t="s">
        <v>7</v>
      </c>
      <c r="J59" s="11">
        <v>0</v>
      </c>
    </row>
    <row r="60" spans="1:10" ht="15" thickBot="1" x14ac:dyDescent="0.35">
      <c r="A60" s="6">
        <f t="shared" si="1"/>
        <v>58</v>
      </c>
      <c r="B60" s="7" t="s">
        <v>108</v>
      </c>
      <c r="C60" s="6" t="s">
        <v>26</v>
      </c>
      <c r="D60" s="8">
        <f t="shared" si="0"/>
        <v>738.32</v>
      </c>
      <c r="E60" s="9">
        <v>94.62</v>
      </c>
      <c r="F60" s="9">
        <v>738.32</v>
      </c>
      <c r="G60" s="10" t="s">
        <v>7</v>
      </c>
      <c r="H60" s="10">
        <v>0</v>
      </c>
      <c r="I60" s="11" t="s">
        <v>7</v>
      </c>
      <c r="J60" s="11">
        <v>0</v>
      </c>
    </row>
    <row r="61" spans="1:10" ht="15" thickBot="1" x14ac:dyDescent="0.35">
      <c r="A61" s="6">
        <f t="shared" si="1"/>
        <v>59</v>
      </c>
      <c r="B61" s="7" t="s">
        <v>29</v>
      </c>
      <c r="C61" s="6" t="s">
        <v>26</v>
      </c>
      <c r="D61" s="8">
        <f t="shared" si="0"/>
        <v>583.79999999999995</v>
      </c>
      <c r="E61" s="9">
        <v>116.67</v>
      </c>
      <c r="F61" s="9">
        <v>583.79999999999995</v>
      </c>
      <c r="G61" s="10" t="s">
        <v>7</v>
      </c>
      <c r="H61" s="10">
        <v>0</v>
      </c>
      <c r="I61" s="11" t="s">
        <v>7</v>
      </c>
      <c r="J61" s="11">
        <v>0</v>
      </c>
    </row>
    <row r="62" spans="1:10" ht="15" thickBot="1" x14ac:dyDescent="0.35">
      <c r="A62" s="6">
        <f t="shared" si="1"/>
        <v>60</v>
      </c>
      <c r="B62" s="7" t="s">
        <v>109</v>
      </c>
      <c r="C62" s="6" t="s">
        <v>28</v>
      </c>
      <c r="D62" s="8">
        <f t="shared" si="0"/>
        <v>568.72</v>
      </c>
      <c r="E62" s="9">
        <v>118.83</v>
      </c>
      <c r="F62" s="9">
        <v>568.72</v>
      </c>
      <c r="G62" s="10" t="s">
        <v>7</v>
      </c>
      <c r="H62" s="10">
        <v>0</v>
      </c>
      <c r="I62" s="11" t="s">
        <v>7</v>
      </c>
      <c r="J62" s="11">
        <v>0</v>
      </c>
    </row>
    <row r="63" spans="1:10" ht="15" thickBot="1" x14ac:dyDescent="0.35">
      <c r="A63" s="6">
        <f t="shared" si="1"/>
        <v>61</v>
      </c>
      <c r="B63" s="7" t="s">
        <v>110</v>
      </c>
      <c r="C63" s="6" t="s">
        <v>56</v>
      </c>
      <c r="D63" s="8">
        <f t="shared" si="0"/>
        <v>548.29</v>
      </c>
      <c r="E63" s="9">
        <v>121.74</v>
      </c>
      <c r="F63" s="9">
        <v>548.29</v>
      </c>
      <c r="G63" s="10" t="s">
        <v>7</v>
      </c>
      <c r="H63" s="10">
        <v>0</v>
      </c>
      <c r="I63" s="11" t="s">
        <v>7</v>
      </c>
      <c r="J63" s="11">
        <v>0</v>
      </c>
    </row>
    <row r="64" spans="1:10" ht="15" thickBot="1" x14ac:dyDescent="0.35">
      <c r="A64" s="6">
        <f t="shared" si="1"/>
        <v>62</v>
      </c>
      <c r="B64" s="7" t="s">
        <v>31</v>
      </c>
      <c r="C64" s="6" t="s">
        <v>26</v>
      </c>
      <c r="D64" s="8">
        <f t="shared" si="0"/>
        <v>372.63</v>
      </c>
      <c r="E64" s="9">
        <v>146.81</v>
      </c>
      <c r="F64" s="9">
        <v>372.63</v>
      </c>
      <c r="G64" s="10" t="s">
        <v>7</v>
      </c>
      <c r="H64" s="10">
        <v>0</v>
      </c>
      <c r="I64" s="11" t="s">
        <v>7</v>
      </c>
      <c r="J64" s="11">
        <v>0</v>
      </c>
    </row>
    <row r="65" spans="1:10" ht="15" thickBot="1" x14ac:dyDescent="0.35">
      <c r="A65" s="6">
        <f t="shared" si="1"/>
        <v>63</v>
      </c>
      <c r="B65" s="7" t="s">
        <v>111</v>
      </c>
      <c r="C65" s="6" t="s">
        <v>76</v>
      </c>
      <c r="D65" s="8">
        <f t="shared" si="0"/>
        <v>361.71</v>
      </c>
      <c r="E65" s="9" t="s">
        <v>7</v>
      </c>
      <c r="F65" s="9">
        <v>0</v>
      </c>
      <c r="G65" s="10" t="s">
        <v>7</v>
      </c>
      <c r="H65" s="10">
        <v>0</v>
      </c>
      <c r="I65" s="11">
        <v>148.44</v>
      </c>
      <c r="J65" s="11">
        <v>361.71</v>
      </c>
    </row>
    <row r="66" spans="1:10" ht="15" thickBot="1" x14ac:dyDescent="0.35">
      <c r="A66" s="6">
        <f t="shared" si="1"/>
        <v>64</v>
      </c>
      <c r="B66" s="7" t="s">
        <v>112</v>
      </c>
      <c r="C66" s="6" t="s">
        <v>26</v>
      </c>
      <c r="D66" s="8">
        <f t="shared" si="0"/>
        <v>173.16</v>
      </c>
      <c r="E66" s="9" t="s">
        <v>7</v>
      </c>
      <c r="F66" s="9">
        <v>0</v>
      </c>
      <c r="G66" s="10" t="s">
        <v>7</v>
      </c>
      <c r="H66" s="10">
        <v>0</v>
      </c>
      <c r="I66" s="11">
        <v>175.31</v>
      </c>
      <c r="J66" s="11">
        <v>173.16</v>
      </c>
    </row>
    <row r="67" spans="1:10" ht="15" thickBot="1" x14ac:dyDescent="0.35">
      <c r="A67" s="6">
        <f t="shared" si="1"/>
        <v>65</v>
      </c>
      <c r="B67" s="7" t="s">
        <v>113</v>
      </c>
      <c r="C67" s="6" t="s">
        <v>26</v>
      </c>
      <c r="D67" s="8">
        <f t="shared" si="0"/>
        <v>0</v>
      </c>
      <c r="E67" s="9" t="s">
        <v>7</v>
      </c>
      <c r="F67" s="9">
        <v>0</v>
      </c>
      <c r="G67" s="10" t="s">
        <v>7</v>
      </c>
      <c r="H67" s="10">
        <v>0</v>
      </c>
      <c r="I67" s="11" t="s">
        <v>7</v>
      </c>
      <c r="J67" s="11">
        <v>0</v>
      </c>
    </row>
    <row r="68" spans="1:10" ht="15" thickBot="1" x14ac:dyDescent="0.35">
      <c r="A68" s="6">
        <f t="shared" si="1"/>
        <v>66</v>
      </c>
      <c r="B68" s="7" t="s">
        <v>114</v>
      </c>
      <c r="C68" s="6" t="s">
        <v>26</v>
      </c>
      <c r="D68" s="8">
        <f t="shared" ref="D68" si="2">SUM(F68,H68,J68)-MIN(F68,H68,J68)</f>
        <v>0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</row>
  </sheetData>
  <mergeCells count="4">
    <mergeCell ref="A1:D1"/>
    <mergeCell ref="E1:F1"/>
    <mergeCell ref="G1:H1"/>
    <mergeCell ref="I1:J1"/>
  </mergeCells>
  <pageMargins left="0.7" right="0.7" top="0.75" bottom="0.75" header="0.3" footer="0.3"/>
  <pageSetup scale="6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2644-257A-4713-86C3-64E5D9899E27}">
  <sheetPr>
    <pageSetUpPr fitToPage="1"/>
  </sheetPr>
  <dimension ref="A1:P198"/>
  <sheetViews>
    <sheetView zoomScale="145" zoomScaleNormal="145" workbookViewId="0">
      <selection activeCell="A17" sqref="A17:XFD17"/>
    </sheetView>
  </sheetViews>
  <sheetFormatPr defaultRowHeight="14.4" x14ac:dyDescent="0.3"/>
  <cols>
    <col min="1" max="1" width="5" bestFit="1" customWidth="1"/>
    <col min="2" max="2" width="20.33203125" bestFit="1" customWidth="1"/>
    <col min="3" max="3" width="8" bestFit="1" customWidth="1"/>
    <col min="4" max="4" width="13.88671875" bestFit="1" customWidth="1"/>
    <col min="5" max="5" width="8.33203125" bestFit="1" customWidth="1"/>
    <col min="6" max="6" width="9.109375" bestFit="1" customWidth="1"/>
    <col min="7" max="7" width="8.33203125" bestFit="1" customWidth="1"/>
    <col min="8" max="8" width="9.109375" bestFit="1" customWidth="1"/>
    <col min="9" max="9" width="8.33203125" bestFit="1" customWidth="1"/>
    <col min="10" max="10" width="9.109375" bestFit="1" customWidth="1"/>
    <col min="11" max="11" width="8.33203125" bestFit="1" customWidth="1"/>
    <col min="12" max="12" width="9.109375" bestFit="1" customWidth="1"/>
    <col min="13" max="13" width="8.33203125" bestFit="1" customWidth="1"/>
    <col min="14" max="14" width="9.109375" bestFit="1" customWidth="1"/>
  </cols>
  <sheetData>
    <row r="1" spans="1:16" ht="60" customHeight="1" thickBot="1" x14ac:dyDescent="0.35">
      <c r="A1" s="39" t="s">
        <v>388</v>
      </c>
      <c r="B1" s="40"/>
      <c r="C1" s="40"/>
      <c r="D1" s="40"/>
      <c r="E1" s="41" t="s">
        <v>191</v>
      </c>
      <c r="F1" s="53"/>
      <c r="G1" s="54" t="s">
        <v>190</v>
      </c>
      <c r="H1" s="55"/>
      <c r="I1" s="49" t="s">
        <v>192</v>
      </c>
      <c r="J1" s="50"/>
      <c r="K1" s="56" t="s">
        <v>193</v>
      </c>
      <c r="L1" s="57"/>
      <c r="M1" s="47" t="s">
        <v>64</v>
      </c>
      <c r="N1" s="48"/>
      <c r="O1" s="13"/>
    </row>
    <row r="2" spans="1:16" ht="15" thickBot="1" x14ac:dyDescent="0.35">
      <c r="A2" s="1" t="s">
        <v>0</v>
      </c>
      <c r="B2" s="1" t="s">
        <v>1</v>
      </c>
      <c r="C2" s="1" t="s">
        <v>63</v>
      </c>
      <c r="D2" s="1" t="s">
        <v>2</v>
      </c>
      <c r="E2" s="2" t="s">
        <v>3</v>
      </c>
      <c r="F2" s="2" t="s">
        <v>4</v>
      </c>
      <c r="G2" s="3" t="s">
        <v>3</v>
      </c>
      <c r="H2" s="3" t="s">
        <v>4</v>
      </c>
      <c r="I2" s="4" t="s">
        <v>3</v>
      </c>
      <c r="J2" s="4" t="s">
        <v>4</v>
      </c>
      <c r="K2" s="15" t="s">
        <v>3</v>
      </c>
      <c r="L2" s="15" t="s">
        <v>4</v>
      </c>
      <c r="M2" s="5" t="s">
        <v>3</v>
      </c>
      <c r="N2" s="5" t="s">
        <v>4</v>
      </c>
      <c r="O2" s="13"/>
    </row>
    <row r="3" spans="1:16" ht="15" thickBot="1" x14ac:dyDescent="0.35">
      <c r="A3" s="6">
        <v>1</v>
      </c>
      <c r="B3" s="7" t="s">
        <v>89</v>
      </c>
      <c r="C3" s="6" t="str">
        <f>_xlfn.XLOOKUP(B3,'2016'!$B$3:$B$68,'2016'!$C$3:$C$68,"-")</f>
        <v>ITA</v>
      </c>
      <c r="D3" s="8">
        <f t="shared" ref="D3:D34" si="0">SUM(F3,H3,J3,L3,N3)-MIN(F3,H3,J3,L3,N3)</f>
        <v>3959.0849999999996</v>
      </c>
      <c r="E3" s="9">
        <v>92.938000000000002</v>
      </c>
      <c r="F3" s="9">
        <v>767.14</v>
      </c>
      <c r="G3" s="10">
        <v>62.725999999999999</v>
      </c>
      <c r="H3" s="10">
        <v>982.93</v>
      </c>
      <c r="I3" s="11">
        <v>60.360000000000007</v>
      </c>
      <c r="J3" s="11">
        <v>989.197</v>
      </c>
      <c r="K3" s="16">
        <v>59.232000000000006</v>
      </c>
      <c r="L3" s="16">
        <v>1000</v>
      </c>
      <c r="M3" s="12">
        <v>61.664000000000001</v>
      </c>
      <c r="N3" s="12">
        <v>986.95799999999997</v>
      </c>
      <c r="O3" s="13"/>
      <c r="P3" s="23"/>
    </row>
    <row r="4" spans="1:16" ht="15" thickBot="1" x14ac:dyDescent="0.35">
      <c r="A4" s="6">
        <v>2</v>
      </c>
      <c r="B4" s="7" t="s">
        <v>97</v>
      </c>
      <c r="C4" s="6" t="str">
        <f>_xlfn.XLOOKUP(B4,'2016'!$B$3:$B$68,'2016'!$C$3:$C$68,"-")</f>
        <v>BEL</v>
      </c>
      <c r="D4" s="8">
        <f t="shared" si="0"/>
        <v>3952.5469999999996</v>
      </c>
      <c r="E4" s="9">
        <v>64.296000000000006</v>
      </c>
      <c r="F4" s="9">
        <v>972.37</v>
      </c>
      <c r="G4" s="10">
        <v>61.763999999999996</v>
      </c>
      <c r="H4" s="10">
        <v>989.81799999999998</v>
      </c>
      <c r="I4" s="11">
        <v>60.335000000000001</v>
      </c>
      <c r="J4" s="11">
        <v>989.37400000000002</v>
      </c>
      <c r="K4" s="16">
        <v>60.036000000000001</v>
      </c>
      <c r="L4" s="16">
        <v>994.28800000000001</v>
      </c>
      <c r="M4" s="12">
        <v>62.77</v>
      </c>
      <c r="N4" s="12">
        <v>979.06700000000001</v>
      </c>
      <c r="O4" s="13"/>
    </row>
    <row r="5" spans="1:16" ht="15" thickBot="1" x14ac:dyDescent="0.35">
      <c r="A5" s="6">
        <f t="shared" ref="A5:A36" si="1">A4+1</f>
        <v>3</v>
      </c>
      <c r="B5" s="7" t="s">
        <v>27</v>
      </c>
      <c r="C5" s="6" t="str">
        <f>_xlfn.XLOOKUP(B5,'2016'!$B$3:$B$68,'2016'!$C$3:$C$68,"-")</f>
        <v>ITA</v>
      </c>
      <c r="D5" s="8">
        <f t="shared" si="0"/>
        <v>3797.7370000000001</v>
      </c>
      <c r="E5" s="9">
        <v>87.6</v>
      </c>
      <c r="F5" s="9">
        <v>805.38800000000003</v>
      </c>
      <c r="G5" s="10">
        <v>60.341999999999999</v>
      </c>
      <c r="H5" s="10">
        <v>1000</v>
      </c>
      <c r="I5" s="11">
        <v>59.914999999999999</v>
      </c>
      <c r="J5" s="11">
        <v>992.34900000000005</v>
      </c>
      <c r="K5" s="16">
        <v>144.21199999999999</v>
      </c>
      <c r="L5" s="16">
        <v>396.31200000000001</v>
      </c>
      <c r="M5" s="12">
        <v>59.835999999999999</v>
      </c>
      <c r="N5" s="12">
        <v>1000</v>
      </c>
      <c r="O5" s="13"/>
    </row>
    <row r="6" spans="1:16" ht="15" thickBot="1" x14ac:dyDescent="0.35">
      <c r="A6" s="6">
        <f t="shared" si="1"/>
        <v>4</v>
      </c>
      <c r="B6" s="7" t="s">
        <v>33</v>
      </c>
      <c r="C6" s="6" t="str">
        <f>_xlfn.XLOOKUP(B6,'2016'!$B$3:$B$68,'2016'!$C$3:$C$68,"-")</f>
        <v>SWE</v>
      </c>
      <c r="D6" s="8">
        <f t="shared" si="0"/>
        <v>3787.3810000000003</v>
      </c>
      <c r="E6" s="9" t="s">
        <v>7</v>
      </c>
      <c r="F6" s="9">
        <v>0</v>
      </c>
      <c r="G6" s="10">
        <v>66.49199999999999</v>
      </c>
      <c r="H6" s="10">
        <v>955.96400000000006</v>
      </c>
      <c r="I6" s="11">
        <v>67.67</v>
      </c>
      <c r="J6" s="11">
        <v>937.41399999999999</v>
      </c>
      <c r="K6" s="16">
        <v>66.921999999999997</v>
      </c>
      <c r="L6" s="16">
        <v>945.37099999999998</v>
      </c>
      <c r="M6" s="12">
        <v>67.036000000000001</v>
      </c>
      <c r="N6" s="12">
        <v>948.63199999999995</v>
      </c>
      <c r="O6" s="13"/>
    </row>
    <row r="7" spans="1:16" ht="15" thickBot="1" x14ac:dyDescent="0.35">
      <c r="A7" s="6">
        <f t="shared" si="1"/>
        <v>5</v>
      </c>
      <c r="B7" s="7" t="s">
        <v>35</v>
      </c>
      <c r="C7" s="6" t="str">
        <f>_xlfn.XLOOKUP(B7,'2016'!$B$3:$B$68,'2016'!$C$3:$C$68,"-")</f>
        <v>NED</v>
      </c>
      <c r="D7" s="8">
        <f t="shared" si="0"/>
        <v>3588.9090000000001</v>
      </c>
      <c r="E7" s="9">
        <v>60.44</v>
      </c>
      <c r="F7" s="9">
        <v>1000</v>
      </c>
      <c r="G7" s="10">
        <v>62.932000000000002</v>
      </c>
      <c r="H7" s="10">
        <v>981.45500000000004</v>
      </c>
      <c r="I7" s="11">
        <v>110.795</v>
      </c>
      <c r="J7" s="11">
        <v>631.91999999999996</v>
      </c>
      <c r="K7" s="16">
        <v>62.676000000000002</v>
      </c>
      <c r="L7" s="16">
        <v>975.53399999999999</v>
      </c>
      <c r="M7" s="12" t="s">
        <v>7</v>
      </c>
      <c r="N7" s="12">
        <v>0</v>
      </c>
      <c r="O7" s="13"/>
    </row>
    <row r="8" spans="1:16" ht="15" thickBot="1" x14ac:dyDescent="0.35">
      <c r="A8" s="6">
        <f t="shared" si="1"/>
        <v>6</v>
      </c>
      <c r="B8" s="7" t="s">
        <v>84</v>
      </c>
      <c r="C8" s="6" t="str">
        <f>_xlfn.XLOOKUP(B8,'2016'!$B$3:$B$68,'2016'!$C$3:$C$68,"-")</f>
        <v>SWE</v>
      </c>
      <c r="D8" s="8">
        <f t="shared" si="0"/>
        <v>3588.5509999999999</v>
      </c>
      <c r="E8" s="9" t="s">
        <v>7</v>
      </c>
      <c r="F8" s="9">
        <v>0</v>
      </c>
      <c r="G8" s="10">
        <v>68.191999999999993</v>
      </c>
      <c r="H8" s="10">
        <v>943.79100000000005</v>
      </c>
      <c r="I8" s="11">
        <v>65.801666666666662</v>
      </c>
      <c r="J8" s="11">
        <v>950.649</v>
      </c>
      <c r="K8" s="16">
        <v>65.614000000000004</v>
      </c>
      <c r="L8" s="16">
        <v>954.66300000000001</v>
      </c>
      <c r="M8" s="12">
        <v>96.355999999999995</v>
      </c>
      <c r="N8" s="12">
        <v>739.44799999999998</v>
      </c>
      <c r="O8" s="13"/>
    </row>
    <row r="9" spans="1:16" ht="15" thickBot="1" x14ac:dyDescent="0.35">
      <c r="A9" s="6">
        <f t="shared" si="1"/>
        <v>7</v>
      </c>
      <c r="B9" s="7" t="s">
        <v>19</v>
      </c>
      <c r="C9" s="6" t="str">
        <f>_xlfn.XLOOKUP(B9,'2016'!$B$3:$B$68,'2016'!$C$3:$C$68,"-")</f>
        <v>SWE</v>
      </c>
      <c r="D9" s="8">
        <f t="shared" si="0"/>
        <v>3526.1779999999999</v>
      </c>
      <c r="E9" s="9" t="s">
        <v>7</v>
      </c>
      <c r="F9" s="9">
        <v>0</v>
      </c>
      <c r="G9" s="10">
        <v>61.215999999999994</v>
      </c>
      <c r="H9" s="10">
        <v>993.74199999999996</v>
      </c>
      <c r="I9" s="11">
        <v>58.835000000000001</v>
      </c>
      <c r="J9" s="11">
        <v>1000</v>
      </c>
      <c r="K9" s="16">
        <v>90.52000000000001</v>
      </c>
      <c r="L9" s="16">
        <v>777.73400000000004</v>
      </c>
      <c r="M9" s="12">
        <v>94.217999999999989</v>
      </c>
      <c r="N9" s="12">
        <v>754.702</v>
      </c>
      <c r="O9" s="13"/>
    </row>
    <row r="10" spans="1:16" ht="15" thickBot="1" x14ac:dyDescent="0.35">
      <c r="A10" s="6">
        <f t="shared" si="1"/>
        <v>8</v>
      </c>
      <c r="B10" s="7" t="s">
        <v>16</v>
      </c>
      <c r="C10" s="6" t="str">
        <f>_xlfn.XLOOKUP(B10,'2016'!$B$3:$B$68,'2016'!$C$3:$C$68,"-")</f>
        <v>GER</v>
      </c>
      <c r="D10" s="8">
        <f t="shared" si="0"/>
        <v>3525.4520000000002</v>
      </c>
      <c r="E10" s="9">
        <v>61.739999999999995</v>
      </c>
      <c r="F10" s="9">
        <v>990.68499999999995</v>
      </c>
      <c r="G10" s="10">
        <v>62.951999999999998</v>
      </c>
      <c r="H10" s="10">
        <v>981.31100000000004</v>
      </c>
      <c r="I10" s="11" t="s">
        <v>7</v>
      </c>
      <c r="J10" s="11">
        <v>0</v>
      </c>
      <c r="K10" s="16">
        <v>116.70599999999999</v>
      </c>
      <c r="L10" s="16">
        <v>591.71100000000001</v>
      </c>
      <c r="M10" s="12">
        <v>65.198000000000008</v>
      </c>
      <c r="N10" s="12">
        <v>961.745</v>
      </c>
      <c r="O10" s="13"/>
    </row>
    <row r="11" spans="1:16" ht="15" thickBot="1" x14ac:dyDescent="0.35">
      <c r="A11" s="6">
        <f t="shared" si="1"/>
        <v>9</v>
      </c>
      <c r="B11" s="7" t="s">
        <v>188</v>
      </c>
      <c r="C11" s="6" t="s">
        <v>17</v>
      </c>
      <c r="D11" s="8">
        <f t="shared" si="0"/>
        <v>3342.5219999999999</v>
      </c>
      <c r="E11" s="9">
        <v>105.10999999999999</v>
      </c>
      <c r="F11" s="9">
        <v>679.923</v>
      </c>
      <c r="G11" s="10">
        <v>67.013999999999996</v>
      </c>
      <c r="H11" s="10">
        <v>952.226</v>
      </c>
      <c r="I11" s="11" t="s">
        <v>7</v>
      </c>
      <c r="J11" s="11">
        <v>0</v>
      </c>
      <c r="K11" s="16">
        <v>64.996000000000009</v>
      </c>
      <c r="L11" s="16">
        <v>959.053</v>
      </c>
      <c r="M11" s="12">
        <v>94.691999999999993</v>
      </c>
      <c r="N11" s="12">
        <v>751.32</v>
      </c>
      <c r="O11" s="13"/>
    </row>
    <row r="12" spans="1:16" ht="15" thickBot="1" x14ac:dyDescent="0.35">
      <c r="A12" s="6">
        <f t="shared" si="1"/>
        <v>10</v>
      </c>
      <c r="B12" s="7" t="s">
        <v>13</v>
      </c>
      <c r="C12" s="6" t="str">
        <f>_xlfn.XLOOKUP(B12,'2016'!$B$3:$B$68,'2016'!$C$3:$C$68,"-")</f>
        <v>NED</v>
      </c>
      <c r="D12" s="8">
        <f t="shared" si="0"/>
        <v>3205.8500000000004</v>
      </c>
      <c r="E12" s="9">
        <v>122.46199999999999</v>
      </c>
      <c r="F12" s="9">
        <v>555.58900000000006</v>
      </c>
      <c r="G12" s="10">
        <v>65.313999999999993</v>
      </c>
      <c r="H12" s="10">
        <v>964.399</v>
      </c>
      <c r="I12" s="11" t="s">
        <v>7</v>
      </c>
      <c r="J12" s="11">
        <v>0</v>
      </c>
      <c r="K12" s="16">
        <v>67.88</v>
      </c>
      <c r="L12" s="16">
        <v>938.56600000000003</v>
      </c>
      <c r="M12" s="12">
        <v>95.256</v>
      </c>
      <c r="N12" s="12">
        <v>747.29600000000005</v>
      </c>
      <c r="O12" s="13"/>
    </row>
    <row r="13" spans="1:16" ht="15" thickBot="1" x14ac:dyDescent="0.35">
      <c r="A13" s="6">
        <f t="shared" si="1"/>
        <v>11</v>
      </c>
      <c r="B13" s="7" t="s">
        <v>11</v>
      </c>
      <c r="C13" s="6" t="str">
        <f>_xlfn.XLOOKUP(B13,'2016'!$B$3:$B$68,'2016'!$C$3:$C$68,"-")</f>
        <v>NED</v>
      </c>
      <c r="D13" s="8">
        <f t="shared" si="0"/>
        <v>3102.0940000000001</v>
      </c>
      <c r="E13" s="9">
        <v>63.6</v>
      </c>
      <c r="F13" s="9">
        <v>977.35699999999997</v>
      </c>
      <c r="G13" s="10">
        <v>120.194</v>
      </c>
      <c r="H13" s="10">
        <v>571.43899999999996</v>
      </c>
      <c r="I13" s="11" t="s">
        <v>7</v>
      </c>
      <c r="J13" s="11">
        <v>0</v>
      </c>
      <c r="K13" s="16">
        <v>118.554</v>
      </c>
      <c r="L13" s="16">
        <v>578.58299999999997</v>
      </c>
      <c r="M13" s="12">
        <v>63.379999999999995</v>
      </c>
      <c r="N13" s="12">
        <v>974.71500000000003</v>
      </c>
      <c r="O13" s="13"/>
    </row>
    <row r="14" spans="1:16" ht="15" thickBot="1" x14ac:dyDescent="0.35">
      <c r="A14" s="6">
        <f t="shared" si="1"/>
        <v>12</v>
      </c>
      <c r="B14" s="7" t="s">
        <v>37</v>
      </c>
      <c r="C14" s="6" t="str">
        <f>_xlfn.XLOOKUP(B14,'2016'!$B$3:$B$68,'2016'!$C$3:$C$68,"-")</f>
        <v>SWE</v>
      </c>
      <c r="D14" s="8">
        <f t="shared" si="0"/>
        <v>2943.2489999999998</v>
      </c>
      <c r="E14" s="9" t="s">
        <v>7</v>
      </c>
      <c r="F14" s="9">
        <v>0</v>
      </c>
      <c r="G14" s="10">
        <v>63.665999999999997</v>
      </c>
      <c r="H14" s="10">
        <v>976.19899999999996</v>
      </c>
      <c r="I14" s="11">
        <v>61.446666666666665</v>
      </c>
      <c r="J14" s="11">
        <v>981.49900000000002</v>
      </c>
      <c r="K14" s="16">
        <v>61.265999999999998</v>
      </c>
      <c r="L14" s="16">
        <v>985.55100000000004</v>
      </c>
      <c r="M14" s="12" t="s">
        <v>7</v>
      </c>
      <c r="N14" s="12">
        <v>0</v>
      </c>
      <c r="O14" s="13"/>
    </row>
    <row r="15" spans="1:16" ht="15" thickBot="1" x14ac:dyDescent="0.35">
      <c r="A15" s="6">
        <f t="shared" si="1"/>
        <v>13</v>
      </c>
      <c r="B15" s="7" t="s">
        <v>10</v>
      </c>
      <c r="C15" s="6" t="str">
        <f>_xlfn.XLOOKUP(B15,'2016'!$B$3:$B$68,'2016'!$C$3:$C$68,"-")</f>
        <v>CZE</v>
      </c>
      <c r="D15" s="8">
        <f t="shared" si="0"/>
        <v>2938.4</v>
      </c>
      <c r="E15" s="9">
        <v>62.14</v>
      </c>
      <c r="F15" s="9">
        <v>987.81899999999996</v>
      </c>
      <c r="G15" s="10">
        <v>64.426000000000002</v>
      </c>
      <c r="H15" s="10">
        <v>970.75699999999995</v>
      </c>
      <c r="I15" s="11" t="s">
        <v>7</v>
      </c>
      <c r="J15" s="11">
        <v>0</v>
      </c>
      <c r="K15" s="16" t="s">
        <v>7</v>
      </c>
      <c r="L15" s="16">
        <v>0</v>
      </c>
      <c r="M15" s="12">
        <v>62.664000000000001</v>
      </c>
      <c r="N15" s="12">
        <v>979.82399999999996</v>
      </c>
      <c r="O15" s="13"/>
    </row>
    <row r="16" spans="1:16" ht="15" thickBot="1" x14ac:dyDescent="0.35">
      <c r="A16" s="6">
        <f t="shared" si="1"/>
        <v>14</v>
      </c>
      <c r="B16" s="7" t="s">
        <v>88</v>
      </c>
      <c r="C16" s="6" t="str">
        <f>_xlfn.XLOOKUP(B16,'2016'!$B$3:$B$68,'2016'!$C$3:$C$68,"-")</f>
        <v>CZE</v>
      </c>
      <c r="D16" s="8">
        <f t="shared" si="0"/>
        <v>2914.4120000000003</v>
      </c>
      <c r="E16" s="9">
        <v>68.22</v>
      </c>
      <c r="F16" s="9">
        <v>944.25300000000004</v>
      </c>
      <c r="G16" s="10">
        <v>64.373999999999995</v>
      </c>
      <c r="H16" s="10">
        <v>971.12900000000002</v>
      </c>
      <c r="I16" s="11" t="s">
        <v>7</v>
      </c>
      <c r="J16" s="11">
        <v>0</v>
      </c>
      <c r="K16" s="16" t="s">
        <v>7</v>
      </c>
      <c r="L16" s="16">
        <v>0</v>
      </c>
      <c r="M16" s="12">
        <v>59.972000000000001</v>
      </c>
      <c r="N16" s="12">
        <v>999.03</v>
      </c>
      <c r="O16" s="13"/>
    </row>
    <row r="17" spans="1:15" ht="15" thickBot="1" x14ac:dyDescent="0.35">
      <c r="A17" s="6">
        <f t="shared" si="1"/>
        <v>15</v>
      </c>
      <c r="B17" s="7" t="s">
        <v>5</v>
      </c>
      <c r="C17" s="6" t="str">
        <f>_xlfn.XLOOKUP(B17,'2016'!$B$3:$B$68,'2016'!$C$3:$C$68,"-")</f>
        <v>BEL</v>
      </c>
      <c r="D17" s="8">
        <f t="shared" si="0"/>
        <v>2905.0160000000001</v>
      </c>
      <c r="E17" s="9">
        <v>65.417999999999992</v>
      </c>
      <c r="F17" s="9">
        <v>964.33100000000002</v>
      </c>
      <c r="G17" s="10" t="s">
        <v>7</v>
      </c>
      <c r="H17" s="10">
        <v>0</v>
      </c>
      <c r="I17" s="11">
        <v>62.805</v>
      </c>
      <c r="J17" s="11">
        <v>971.87699999999995</v>
      </c>
      <c r="K17" s="16" t="s">
        <v>7</v>
      </c>
      <c r="L17" s="16">
        <v>0</v>
      </c>
      <c r="M17" s="12">
        <v>64.207999999999998</v>
      </c>
      <c r="N17" s="12">
        <v>968.80799999999999</v>
      </c>
      <c r="O17" s="13"/>
    </row>
    <row r="18" spans="1:15" ht="15" thickBot="1" x14ac:dyDescent="0.35">
      <c r="A18" s="6">
        <f t="shared" si="1"/>
        <v>16</v>
      </c>
      <c r="B18" s="7" t="s">
        <v>67</v>
      </c>
      <c r="C18" s="6" t="str">
        <f>_xlfn.XLOOKUP(B18,'2016'!$B$3:$B$68,'2016'!$C$3:$C$68,"-")</f>
        <v>SWE</v>
      </c>
      <c r="D18" s="8">
        <f t="shared" si="0"/>
        <v>2657.2530000000002</v>
      </c>
      <c r="E18" s="9" t="s">
        <v>7</v>
      </c>
      <c r="F18" s="9">
        <v>0</v>
      </c>
      <c r="G18" s="10">
        <v>64.896000000000001</v>
      </c>
      <c r="H18" s="10">
        <v>967.39200000000005</v>
      </c>
      <c r="I18" s="11">
        <v>66.528333333333336</v>
      </c>
      <c r="J18" s="11">
        <v>945.50099999999998</v>
      </c>
      <c r="K18" s="16">
        <v>95.217999999999989</v>
      </c>
      <c r="L18" s="16">
        <v>744.36</v>
      </c>
      <c r="M18" s="12" t="s">
        <v>7</v>
      </c>
      <c r="N18" s="12">
        <v>0</v>
      </c>
      <c r="O18" s="13"/>
    </row>
    <row r="19" spans="1:15" ht="15" thickBot="1" x14ac:dyDescent="0.35">
      <c r="A19" s="6">
        <f t="shared" si="1"/>
        <v>17</v>
      </c>
      <c r="B19" s="7" t="s">
        <v>87</v>
      </c>
      <c r="C19" s="6" t="str">
        <f>_xlfn.XLOOKUP(B19,'2016'!$B$3:$B$68,'2016'!$C$3:$C$68,"-")</f>
        <v>SWE</v>
      </c>
      <c r="D19" s="8">
        <f t="shared" si="0"/>
        <v>2516.6009999999997</v>
      </c>
      <c r="E19" s="9" t="s">
        <v>7</v>
      </c>
      <c r="F19" s="9">
        <v>0</v>
      </c>
      <c r="G19" s="10">
        <v>119.80999999999999</v>
      </c>
      <c r="H19" s="10">
        <v>574.18799999999999</v>
      </c>
      <c r="I19" s="11">
        <v>60.963333333333331</v>
      </c>
      <c r="J19" s="11">
        <v>984.923</v>
      </c>
      <c r="K19" s="16">
        <v>65.215999999999994</v>
      </c>
      <c r="L19" s="16">
        <v>957.49</v>
      </c>
      <c r="M19" s="12" t="s">
        <v>7</v>
      </c>
      <c r="N19" s="12">
        <v>0</v>
      </c>
      <c r="O19" s="13"/>
    </row>
    <row r="20" spans="1:15" ht="15" thickBot="1" x14ac:dyDescent="0.35">
      <c r="A20" s="6">
        <f t="shared" si="1"/>
        <v>18</v>
      </c>
      <c r="B20" s="7" t="s">
        <v>115</v>
      </c>
      <c r="C20" s="6" t="str">
        <f>_xlfn.XLOOKUP(B20,'2016'!$B$3:$B$68,'2016'!$C$3:$C$68,"-")</f>
        <v>ITA</v>
      </c>
      <c r="D20" s="8">
        <f t="shared" si="0"/>
        <v>2334.4009999999998</v>
      </c>
      <c r="E20" s="9">
        <v>126.41400000000002</v>
      </c>
      <c r="F20" s="9">
        <v>527.27099999999996</v>
      </c>
      <c r="G20" s="10">
        <v>74.555999999999997</v>
      </c>
      <c r="H20" s="10">
        <v>898.22299999999996</v>
      </c>
      <c r="I20" s="11" t="s">
        <v>7</v>
      </c>
      <c r="J20" s="11">
        <v>0</v>
      </c>
      <c r="K20" s="16" t="s">
        <v>7</v>
      </c>
      <c r="L20" s="16">
        <v>0</v>
      </c>
      <c r="M20" s="12">
        <v>72.603999999999999</v>
      </c>
      <c r="N20" s="12">
        <v>908.90700000000004</v>
      </c>
      <c r="O20" s="13"/>
    </row>
    <row r="21" spans="1:15" ht="15" thickBot="1" x14ac:dyDescent="0.35">
      <c r="A21" s="6">
        <f t="shared" si="1"/>
        <v>19</v>
      </c>
      <c r="B21" s="7" t="s">
        <v>14</v>
      </c>
      <c r="C21" s="6" t="str">
        <f>_xlfn.XLOOKUP(B21,'2016'!$B$3:$B$68,'2016'!$C$3:$C$68,"-")</f>
        <v>SWE</v>
      </c>
      <c r="D21" s="8">
        <f t="shared" si="0"/>
        <v>1976.3129999999999</v>
      </c>
      <c r="E21" s="9" t="s">
        <v>7</v>
      </c>
      <c r="F21" s="9">
        <v>0</v>
      </c>
      <c r="G21" s="10">
        <v>144.90799999999999</v>
      </c>
      <c r="H21" s="10">
        <v>394.47800000000001</v>
      </c>
      <c r="I21" s="11">
        <v>59.445</v>
      </c>
      <c r="J21" s="11">
        <v>995.67899999999997</v>
      </c>
      <c r="K21" s="16">
        <v>117.48800000000001</v>
      </c>
      <c r="L21" s="16">
        <v>586.15599999999995</v>
      </c>
      <c r="M21" s="12" t="s">
        <v>7</v>
      </c>
      <c r="N21" s="12">
        <v>0</v>
      </c>
      <c r="O21" s="13"/>
    </row>
    <row r="22" spans="1:15" ht="15" thickBot="1" x14ac:dyDescent="0.35">
      <c r="A22" s="6">
        <f t="shared" si="1"/>
        <v>20</v>
      </c>
      <c r="B22" s="7" t="s">
        <v>54</v>
      </c>
      <c r="C22" s="6" t="s">
        <v>28</v>
      </c>
      <c r="D22" s="8">
        <f t="shared" si="0"/>
        <v>1974.837</v>
      </c>
      <c r="E22" s="9">
        <v>62.52</v>
      </c>
      <c r="F22" s="9">
        <v>985.096</v>
      </c>
      <c r="G22" s="10" t="s">
        <v>7</v>
      </c>
      <c r="H22" s="10">
        <v>0</v>
      </c>
      <c r="I22" s="11" t="s">
        <v>7</v>
      </c>
      <c r="J22" s="11">
        <v>0</v>
      </c>
      <c r="K22" s="16" t="s">
        <v>7</v>
      </c>
      <c r="L22" s="16">
        <v>0</v>
      </c>
      <c r="M22" s="12">
        <v>61.274000000000001</v>
      </c>
      <c r="N22" s="12">
        <v>989.74099999999999</v>
      </c>
      <c r="O22" s="13"/>
    </row>
    <row r="23" spans="1:15" ht="15" thickBot="1" x14ac:dyDescent="0.35">
      <c r="A23" s="6">
        <f t="shared" si="1"/>
        <v>21</v>
      </c>
      <c r="B23" s="7" t="s">
        <v>53</v>
      </c>
      <c r="C23" s="6" t="str">
        <f>_xlfn.XLOOKUP(B23,'2016'!$B$3:$B$68,'2016'!$C$3:$C$68,"-")</f>
        <v>CZE</v>
      </c>
      <c r="D23" s="8">
        <f t="shared" si="0"/>
        <v>1952.2150000000001</v>
      </c>
      <c r="E23" s="9" t="s">
        <v>7</v>
      </c>
      <c r="F23" s="9">
        <v>0</v>
      </c>
      <c r="G23" s="10">
        <v>64.153999999999996</v>
      </c>
      <c r="H23" s="10">
        <v>972.70500000000004</v>
      </c>
      <c r="I23" s="11" t="s">
        <v>7</v>
      </c>
      <c r="J23" s="11">
        <v>0</v>
      </c>
      <c r="K23" s="16" t="s">
        <v>7</v>
      </c>
      <c r="L23" s="16">
        <v>0</v>
      </c>
      <c r="M23" s="12">
        <v>62.708000000000006</v>
      </c>
      <c r="N23" s="12">
        <v>979.51</v>
      </c>
    </row>
    <row r="24" spans="1:15" ht="15" thickBot="1" x14ac:dyDescent="0.35">
      <c r="A24" s="6">
        <f t="shared" si="1"/>
        <v>22</v>
      </c>
      <c r="B24" s="7" t="s">
        <v>184</v>
      </c>
      <c r="C24" s="6" t="s">
        <v>28</v>
      </c>
      <c r="D24" s="8">
        <f t="shared" si="0"/>
        <v>1924.586</v>
      </c>
      <c r="E24" s="9">
        <v>65.599999999999994</v>
      </c>
      <c r="F24" s="9">
        <v>963.02700000000004</v>
      </c>
      <c r="G24" s="10" t="s">
        <v>7</v>
      </c>
      <c r="H24" s="10">
        <v>0</v>
      </c>
      <c r="I24" s="11" t="s">
        <v>7</v>
      </c>
      <c r="J24" s="11">
        <v>0</v>
      </c>
      <c r="K24" s="16" t="s">
        <v>7</v>
      </c>
      <c r="L24" s="16">
        <v>0</v>
      </c>
      <c r="M24" s="12">
        <v>65.224000000000004</v>
      </c>
      <c r="N24" s="12">
        <v>961.55899999999997</v>
      </c>
      <c r="O24" s="13"/>
    </row>
    <row r="25" spans="1:15" ht="15" thickBot="1" x14ac:dyDescent="0.35">
      <c r="A25" s="6">
        <f t="shared" si="1"/>
        <v>23</v>
      </c>
      <c r="B25" s="7" t="s">
        <v>39</v>
      </c>
      <c r="C25" s="6" t="str">
        <f>_xlfn.XLOOKUP(B25,'2016'!$B$3:$B$68,'2016'!$C$3:$C$68,"-")</f>
        <v>GER</v>
      </c>
      <c r="D25" s="8">
        <f t="shared" si="0"/>
        <v>1916.4409999999998</v>
      </c>
      <c r="E25" s="9" t="s">
        <v>7</v>
      </c>
      <c r="F25" s="9">
        <v>0</v>
      </c>
      <c r="G25" s="10" t="s">
        <v>7</v>
      </c>
      <c r="H25" s="10">
        <v>0</v>
      </c>
      <c r="I25" s="11" t="s">
        <v>7</v>
      </c>
      <c r="J25" s="11">
        <v>0</v>
      </c>
      <c r="K25" s="16">
        <v>65.322000000000003</v>
      </c>
      <c r="L25" s="16">
        <v>956.73699999999997</v>
      </c>
      <c r="M25" s="12">
        <v>65.484000000000009</v>
      </c>
      <c r="N25" s="12">
        <v>959.70399999999995</v>
      </c>
      <c r="O25" s="13"/>
    </row>
    <row r="26" spans="1:15" ht="15" thickBot="1" x14ac:dyDescent="0.35">
      <c r="A26" s="6">
        <f t="shared" si="1"/>
        <v>24</v>
      </c>
      <c r="B26" s="7" t="s">
        <v>95</v>
      </c>
      <c r="C26" s="6" t="str">
        <f>_xlfn.XLOOKUP(B26,'2016'!$B$3:$B$68,'2016'!$C$3:$C$68,"-")</f>
        <v>RUS</v>
      </c>
      <c r="D26" s="8">
        <f t="shared" si="0"/>
        <v>1890.2959999999998</v>
      </c>
      <c r="E26" s="9">
        <v>67.542000000000002</v>
      </c>
      <c r="F26" s="9">
        <v>949.11099999999999</v>
      </c>
      <c r="G26" s="10">
        <v>68.555999999999997</v>
      </c>
      <c r="H26" s="10">
        <v>941.18499999999995</v>
      </c>
      <c r="I26" s="11" t="s">
        <v>7</v>
      </c>
      <c r="J26" s="11">
        <v>0</v>
      </c>
      <c r="K26" s="16" t="s">
        <v>7</v>
      </c>
      <c r="L26" s="16">
        <v>0</v>
      </c>
      <c r="M26" s="12" t="s">
        <v>7</v>
      </c>
      <c r="N26" s="12">
        <v>0</v>
      </c>
      <c r="O26" s="13"/>
    </row>
    <row r="27" spans="1:15" ht="15" thickBot="1" x14ac:dyDescent="0.35">
      <c r="A27" s="6">
        <f t="shared" si="1"/>
        <v>25</v>
      </c>
      <c r="B27" s="7" t="s">
        <v>44</v>
      </c>
      <c r="C27" s="6" t="s">
        <v>41</v>
      </c>
      <c r="D27" s="8">
        <f t="shared" si="0"/>
        <v>1864.885</v>
      </c>
      <c r="E27" s="9">
        <v>68.760000000000005</v>
      </c>
      <c r="F27" s="9">
        <v>940.38400000000001</v>
      </c>
      <c r="G27" s="10">
        <v>70.885999999999996</v>
      </c>
      <c r="H27" s="10">
        <v>924.50099999999998</v>
      </c>
      <c r="I27" s="11" t="s">
        <v>7</v>
      </c>
      <c r="J27" s="11">
        <v>0</v>
      </c>
      <c r="K27" s="16" t="s">
        <v>7</v>
      </c>
      <c r="L27" s="16">
        <v>0</v>
      </c>
      <c r="M27" s="12" t="s">
        <v>7</v>
      </c>
      <c r="N27" s="12">
        <v>0</v>
      </c>
      <c r="O27" s="13"/>
    </row>
    <row r="28" spans="1:15" ht="15" thickBot="1" x14ac:dyDescent="0.35">
      <c r="A28" s="6">
        <f t="shared" si="1"/>
        <v>26</v>
      </c>
      <c r="B28" s="7" t="s">
        <v>24</v>
      </c>
      <c r="C28" s="6" t="str">
        <f>_xlfn.XLOOKUP(B28,'2016'!$B$3:$B$68,'2016'!$C$3:$C$68,"-")</f>
        <v>SWE</v>
      </c>
      <c r="D28" s="8">
        <f t="shared" si="0"/>
        <v>1830.2940000000001</v>
      </c>
      <c r="E28" s="9" t="s">
        <v>7</v>
      </c>
      <c r="F28" s="9">
        <v>0</v>
      </c>
      <c r="G28" s="10">
        <v>72.88</v>
      </c>
      <c r="H28" s="10">
        <v>910.22400000000005</v>
      </c>
      <c r="I28" s="11">
        <v>70.118333333333325</v>
      </c>
      <c r="J28" s="11">
        <v>920.07</v>
      </c>
      <c r="K28" s="16" t="s">
        <v>7</v>
      </c>
      <c r="L28" s="16">
        <v>0</v>
      </c>
      <c r="M28" s="12" t="s">
        <v>7</v>
      </c>
      <c r="N28" s="12">
        <v>0</v>
      </c>
      <c r="O28" s="13"/>
    </row>
    <row r="29" spans="1:15" ht="15" thickBot="1" x14ac:dyDescent="0.35">
      <c r="A29" s="6">
        <f t="shared" si="1"/>
        <v>27</v>
      </c>
      <c r="B29" s="7" t="s">
        <v>75</v>
      </c>
      <c r="C29" s="6" t="str">
        <f>_xlfn.XLOOKUP(B29,'2016'!$B$3:$B$68,'2016'!$C$3:$C$68,"-")</f>
        <v>SWE</v>
      </c>
      <c r="D29" s="8">
        <f t="shared" si="0"/>
        <v>1821.086</v>
      </c>
      <c r="E29" s="9" t="s">
        <v>7</v>
      </c>
      <c r="F29" s="9">
        <v>0</v>
      </c>
      <c r="G29" s="10">
        <v>72.86</v>
      </c>
      <c r="H29" s="10">
        <v>910.36699999999996</v>
      </c>
      <c r="I29" s="11" t="s">
        <v>7</v>
      </c>
      <c r="J29" s="11">
        <v>0</v>
      </c>
      <c r="K29" s="16" t="s">
        <v>7</v>
      </c>
      <c r="L29" s="16">
        <v>0</v>
      </c>
      <c r="M29" s="12">
        <v>72.349999999999994</v>
      </c>
      <c r="N29" s="12">
        <v>910.71900000000005</v>
      </c>
      <c r="O29" s="13"/>
    </row>
    <row r="30" spans="1:15" ht="15" thickBot="1" x14ac:dyDescent="0.35">
      <c r="A30" s="6">
        <f t="shared" si="1"/>
        <v>28</v>
      </c>
      <c r="B30" s="7" t="s">
        <v>83</v>
      </c>
      <c r="C30" s="6" t="str">
        <f>_xlfn.XLOOKUP(B30,'2016'!$B$3:$B$68,'2016'!$C$3:$C$68,"-")</f>
        <v>GER</v>
      </c>
      <c r="D30" s="8">
        <f t="shared" si="0"/>
        <v>1782.1410000000001</v>
      </c>
      <c r="E30" s="9" t="s">
        <v>7</v>
      </c>
      <c r="F30" s="9">
        <v>0</v>
      </c>
      <c r="G30" s="10" t="s">
        <v>7</v>
      </c>
      <c r="H30" s="10">
        <v>0</v>
      </c>
      <c r="I30" s="11" t="s">
        <v>7</v>
      </c>
      <c r="J30" s="11">
        <v>0</v>
      </c>
      <c r="K30" s="16">
        <v>63.411999999999999</v>
      </c>
      <c r="L30" s="16">
        <v>970.30600000000004</v>
      </c>
      <c r="M30" s="12">
        <v>86.210000000000008</v>
      </c>
      <c r="N30" s="12">
        <v>811.83500000000004</v>
      </c>
      <c r="O30" s="13"/>
    </row>
    <row r="31" spans="1:15" ht="15" thickBot="1" x14ac:dyDescent="0.35">
      <c r="A31" s="6">
        <f t="shared" si="1"/>
        <v>29</v>
      </c>
      <c r="B31" s="7" t="s">
        <v>187</v>
      </c>
      <c r="C31" s="6" t="s">
        <v>28</v>
      </c>
      <c r="D31" s="8">
        <f t="shared" si="0"/>
        <v>1778.779</v>
      </c>
      <c r="E31" s="9">
        <v>88.92</v>
      </c>
      <c r="F31" s="9">
        <v>795.93</v>
      </c>
      <c r="G31" s="10" t="s">
        <v>7</v>
      </c>
      <c r="H31" s="10">
        <v>0</v>
      </c>
      <c r="I31" s="11" t="s">
        <v>7</v>
      </c>
      <c r="J31" s="11">
        <v>0</v>
      </c>
      <c r="K31" s="16" t="s">
        <v>7</v>
      </c>
      <c r="L31" s="16">
        <v>0</v>
      </c>
      <c r="M31" s="12">
        <v>62.239999999999995</v>
      </c>
      <c r="N31" s="12">
        <v>982.84900000000005</v>
      </c>
      <c r="O31" s="13"/>
    </row>
    <row r="32" spans="1:15" ht="15" thickBot="1" x14ac:dyDescent="0.35">
      <c r="A32" s="6">
        <f t="shared" si="1"/>
        <v>30</v>
      </c>
      <c r="B32" s="7" t="s">
        <v>29</v>
      </c>
      <c r="C32" s="6" t="str">
        <f>_xlfn.XLOOKUP(B32,'2016'!$B$3:$B$68,'2016'!$C$3:$C$68,"-")</f>
        <v>FRA</v>
      </c>
      <c r="D32" s="8">
        <f t="shared" si="0"/>
        <v>1758.2919999999999</v>
      </c>
      <c r="E32" s="9" t="s">
        <v>7</v>
      </c>
      <c r="F32" s="9">
        <v>0</v>
      </c>
      <c r="G32" s="10">
        <v>90.933999999999997</v>
      </c>
      <c r="H32" s="10">
        <v>780.95100000000002</v>
      </c>
      <c r="I32" s="11" t="s">
        <v>7</v>
      </c>
      <c r="J32" s="11">
        <v>0</v>
      </c>
      <c r="K32" s="16" t="s">
        <v>7</v>
      </c>
      <c r="L32" s="16">
        <v>0</v>
      </c>
      <c r="M32" s="12">
        <v>63.012</v>
      </c>
      <c r="N32" s="12">
        <v>977.34100000000001</v>
      </c>
      <c r="O32" s="13"/>
    </row>
    <row r="33" spans="1:15" ht="15" thickBot="1" x14ac:dyDescent="0.35">
      <c r="A33" s="6">
        <f t="shared" si="1"/>
        <v>31</v>
      </c>
      <c r="B33" s="7" t="s">
        <v>206</v>
      </c>
      <c r="C33" s="6" t="str">
        <f>_xlfn.XLOOKUP(B33,'2016'!$B$3:$B$68,'2016'!$C$3:$C$68,"-")</f>
        <v>NED</v>
      </c>
      <c r="D33" s="8">
        <f t="shared" si="0"/>
        <v>1756.4490000000001</v>
      </c>
      <c r="E33" s="9" t="s">
        <v>7</v>
      </c>
      <c r="F33" s="9">
        <v>0</v>
      </c>
      <c r="G33" s="10">
        <v>91.554000000000002</v>
      </c>
      <c r="H33" s="10">
        <v>776.51099999999997</v>
      </c>
      <c r="I33" s="11" t="s">
        <v>7</v>
      </c>
      <c r="J33" s="11">
        <v>0</v>
      </c>
      <c r="K33" s="16" t="s">
        <v>7</v>
      </c>
      <c r="L33" s="16">
        <v>0</v>
      </c>
      <c r="M33" s="12">
        <v>62.648000000000003</v>
      </c>
      <c r="N33" s="12">
        <v>979.93799999999999</v>
      </c>
      <c r="O33" s="13"/>
    </row>
    <row r="34" spans="1:15" ht="15" thickBot="1" x14ac:dyDescent="0.35">
      <c r="A34" s="6">
        <f t="shared" si="1"/>
        <v>32</v>
      </c>
      <c r="B34" s="7" t="s">
        <v>82</v>
      </c>
      <c r="C34" s="6" t="str">
        <f>_xlfn.XLOOKUP(B34,'2016'!$B$3:$B$68,'2016'!$C$3:$C$68,"-")</f>
        <v>SWE</v>
      </c>
      <c r="D34" s="8">
        <f t="shared" si="0"/>
        <v>1744.9290000000001</v>
      </c>
      <c r="E34" s="9" t="s">
        <v>7</v>
      </c>
      <c r="F34" s="9">
        <v>0</v>
      </c>
      <c r="G34" s="10">
        <v>91.798000000000002</v>
      </c>
      <c r="H34" s="10">
        <v>774.76400000000001</v>
      </c>
      <c r="I34" s="11">
        <v>63.04666666666666</v>
      </c>
      <c r="J34" s="11">
        <v>970.16499999999996</v>
      </c>
      <c r="K34" s="16" t="s">
        <v>7</v>
      </c>
      <c r="L34" s="16">
        <v>0</v>
      </c>
      <c r="M34" s="12" t="s">
        <v>7</v>
      </c>
      <c r="N34" s="12">
        <v>0</v>
      </c>
      <c r="O34" s="13"/>
    </row>
    <row r="35" spans="1:15" ht="15" thickBot="1" x14ac:dyDescent="0.35">
      <c r="A35" s="6">
        <f t="shared" si="1"/>
        <v>33</v>
      </c>
      <c r="B35" s="7" t="s">
        <v>23</v>
      </c>
      <c r="C35" s="6" t="str">
        <f>_xlfn.XLOOKUP(B35,'2016'!$B$3:$B$68,'2016'!$C$3:$C$68,"-")</f>
        <v>NED</v>
      </c>
      <c r="D35" s="8">
        <f t="shared" ref="D35:D66" si="2">SUM(F35,H35,J35,L35,N35)-MIN(F35,H35,J35,L35,N35)</f>
        <v>1742.511</v>
      </c>
      <c r="E35" s="9" t="s">
        <v>7</v>
      </c>
      <c r="F35" s="9">
        <v>0</v>
      </c>
      <c r="G35" s="10">
        <v>91.986000000000004</v>
      </c>
      <c r="H35" s="10">
        <v>773.41800000000001</v>
      </c>
      <c r="I35" s="11" t="s">
        <v>7</v>
      </c>
      <c r="J35" s="11">
        <v>0</v>
      </c>
      <c r="K35" s="16" t="s">
        <v>7</v>
      </c>
      <c r="L35" s="16">
        <v>0</v>
      </c>
      <c r="M35" s="12">
        <v>64.167999999999992</v>
      </c>
      <c r="N35" s="12">
        <v>969.09299999999996</v>
      </c>
      <c r="O35" s="13"/>
    </row>
    <row r="36" spans="1:15" ht="15" thickBot="1" x14ac:dyDescent="0.35">
      <c r="A36" s="6">
        <f t="shared" si="1"/>
        <v>34</v>
      </c>
      <c r="B36" s="7" t="s">
        <v>198</v>
      </c>
      <c r="C36" s="6" t="s">
        <v>26</v>
      </c>
      <c r="D36" s="8">
        <f t="shared" si="2"/>
        <v>1724.5320000000002</v>
      </c>
      <c r="E36" s="9" t="s">
        <v>7</v>
      </c>
      <c r="F36" s="9">
        <v>0</v>
      </c>
      <c r="G36" s="10">
        <v>87.555999999999997</v>
      </c>
      <c r="H36" s="10">
        <v>805.13800000000003</v>
      </c>
      <c r="I36" s="11" t="s">
        <v>7</v>
      </c>
      <c r="J36" s="11">
        <v>0</v>
      </c>
      <c r="K36" s="16" t="s">
        <v>7</v>
      </c>
      <c r="L36" s="16">
        <v>0</v>
      </c>
      <c r="M36" s="12">
        <v>71.134</v>
      </c>
      <c r="N36" s="12">
        <v>919.39400000000001</v>
      </c>
      <c r="O36" s="13"/>
    </row>
    <row r="37" spans="1:15" ht="15" thickBot="1" x14ac:dyDescent="0.35">
      <c r="A37" s="6">
        <f t="shared" ref="A37:A68" si="3">A36+1</f>
        <v>35</v>
      </c>
      <c r="B37" s="7" t="s">
        <v>68</v>
      </c>
      <c r="C37" s="6" t="str">
        <f>_xlfn.XLOOKUP(B37,'2016'!$B$3:$B$68,'2016'!$C$3:$C$68,"-")</f>
        <v>SWE</v>
      </c>
      <c r="D37" s="8">
        <f t="shared" si="2"/>
        <v>1518.0539999999999</v>
      </c>
      <c r="E37" s="9" t="s">
        <v>7</v>
      </c>
      <c r="F37" s="9">
        <v>0</v>
      </c>
      <c r="G37" s="10">
        <v>146.08599999999998</v>
      </c>
      <c r="H37" s="10">
        <v>386.04300000000001</v>
      </c>
      <c r="I37" s="11">
        <v>66.176666666666662</v>
      </c>
      <c r="J37" s="11">
        <v>947.99199999999996</v>
      </c>
      <c r="K37" s="16">
        <v>174.096</v>
      </c>
      <c r="L37" s="16">
        <v>184.01900000000001</v>
      </c>
      <c r="M37" s="12" t="s">
        <v>7</v>
      </c>
      <c r="N37" s="12">
        <v>0</v>
      </c>
      <c r="O37" s="13"/>
    </row>
    <row r="38" spans="1:15" ht="15" thickBot="1" x14ac:dyDescent="0.35">
      <c r="A38" s="6">
        <f t="shared" si="3"/>
        <v>36</v>
      </c>
      <c r="B38" s="7" t="s">
        <v>185</v>
      </c>
      <c r="C38" s="6" t="s">
        <v>26</v>
      </c>
      <c r="D38" s="8">
        <f t="shared" si="2"/>
        <v>1505.4880000000001</v>
      </c>
      <c r="E38" s="9">
        <v>70.322000000000003</v>
      </c>
      <c r="F38" s="9">
        <v>929.19200000000001</v>
      </c>
      <c r="G38" s="10" t="s">
        <v>7</v>
      </c>
      <c r="H38" s="10">
        <v>0</v>
      </c>
      <c r="I38" s="11" t="s">
        <v>7</v>
      </c>
      <c r="J38" s="11">
        <v>0</v>
      </c>
      <c r="K38" s="16" t="s">
        <v>7</v>
      </c>
      <c r="L38" s="16">
        <v>0</v>
      </c>
      <c r="M38" s="12">
        <v>119.224</v>
      </c>
      <c r="N38" s="12">
        <v>576.29600000000005</v>
      </c>
      <c r="O38" s="13"/>
    </row>
    <row r="39" spans="1:15" ht="15" thickBot="1" x14ac:dyDescent="0.35">
      <c r="A39" s="6">
        <f t="shared" si="3"/>
        <v>37</v>
      </c>
      <c r="B39" s="7" t="s">
        <v>31</v>
      </c>
      <c r="C39" s="6" t="str">
        <f>_xlfn.XLOOKUP(B39,'2016'!$B$3:$B$68,'2016'!$C$3:$C$68,"-")</f>
        <v>FRA</v>
      </c>
      <c r="D39" s="8">
        <f t="shared" si="2"/>
        <v>1504.9279999999999</v>
      </c>
      <c r="E39" s="9" t="s">
        <v>7</v>
      </c>
      <c r="F39" s="9">
        <v>0</v>
      </c>
      <c r="G39" s="10">
        <v>122.532</v>
      </c>
      <c r="H39" s="10">
        <v>554.69799999999998</v>
      </c>
      <c r="I39" s="11" t="s">
        <v>7</v>
      </c>
      <c r="J39" s="11">
        <v>0</v>
      </c>
      <c r="K39" s="16" t="s">
        <v>7</v>
      </c>
      <c r="L39" s="16">
        <v>0</v>
      </c>
      <c r="M39" s="12">
        <v>66.811999999999998</v>
      </c>
      <c r="N39" s="12">
        <v>950.23</v>
      </c>
      <c r="O39" s="13"/>
    </row>
    <row r="40" spans="1:15" ht="15" thickBot="1" x14ac:dyDescent="0.35">
      <c r="A40" s="6">
        <f t="shared" si="3"/>
        <v>38</v>
      </c>
      <c r="B40" s="7" t="s">
        <v>132</v>
      </c>
      <c r="C40" s="6" t="s">
        <v>6</v>
      </c>
      <c r="D40" s="8">
        <f t="shared" si="2"/>
        <v>1478.1279999999999</v>
      </c>
      <c r="E40" s="9" t="s">
        <v>7</v>
      </c>
      <c r="F40" s="9">
        <v>0</v>
      </c>
      <c r="G40" s="10">
        <v>97.19</v>
      </c>
      <c r="H40" s="10">
        <v>736.15499999999997</v>
      </c>
      <c r="I40" s="11" t="s">
        <v>7</v>
      </c>
      <c r="J40" s="11">
        <v>0</v>
      </c>
      <c r="K40" s="16">
        <v>95.554000000000002</v>
      </c>
      <c r="L40" s="16">
        <v>741.97299999999996</v>
      </c>
      <c r="M40" s="12" t="s">
        <v>7</v>
      </c>
      <c r="N40" s="12">
        <v>0</v>
      </c>
      <c r="O40" s="13"/>
    </row>
    <row r="41" spans="1:15" ht="15" thickBot="1" x14ac:dyDescent="0.35">
      <c r="A41" s="6">
        <f t="shared" si="3"/>
        <v>39</v>
      </c>
      <c r="B41" s="7" t="s">
        <v>40</v>
      </c>
      <c r="C41" s="6" t="str">
        <f>_xlfn.XLOOKUP(B41,'2016'!$B$3:$B$68,'2016'!$C$3:$C$68,"-")</f>
        <v>ESP</v>
      </c>
      <c r="D41" s="8">
        <f t="shared" si="2"/>
        <v>1461.386</v>
      </c>
      <c r="E41" s="9">
        <v>99.945999999999998</v>
      </c>
      <c r="F41" s="9">
        <v>716.92499999999995</v>
      </c>
      <c r="G41" s="10">
        <v>96.03</v>
      </c>
      <c r="H41" s="10">
        <v>744.46100000000001</v>
      </c>
      <c r="I41" s="11" t="s">
        <v>7</v>
      </c>
      <c r="J41" s="11">
        <v>0</v>
      </c>
      <c r="K41" s="16" t="s">
        <v>7</v>
      </c>
      <c r="L41" s="16">
        <v>0</v>
      </c>
      <c r="M41" s="12" t="s">
        <v>7</v>
      </c>
      <c r="N41" s="12">
        <v>0</v>
      </c>
      <c r="O41" s="13"/>
    </row>
    <row r="42" spans="1:15" ht="15" thickBot="1" x14ac:dyDescent="0.35">
      <c r="A42" s="6">
        <f t="shared" si="3"/>
        <v>40</v>
      </c>
      <c r="B42" s="7" t="s">
        <v>94</v>
      </c>
      <c r="C42" s="6" t="str">
        <f>_xlfn.XLOOKUP(B42,'2016'!$B$3:$B$68,'2016'!$C$3:$C$68,"-")</f>
        <v>GBR</v>
      </c>
      <c r="D42" s="8">
        <f t="shared" si="2"/>
        <v>1337.7350000000001</v>
      </c>
      <c r="E42" s="9" t="s">
        <v>7</v>
      </c>
      <c r="F42" s="9">
        <v>0</v>
      </c>
      <c r="G42" s="10">
        <v>145.82999999999998</v>
      </c>
      <c r="H42" s="10">
        <v>387.87599999999998</v>
      </c>
      <c r="I42" s="11" t="s">
        <v>7</v>
      </c>
      <c r="J42" s="11">
        <v>0</v>
      </c>
      <c r="K42" s="16" t="s">
        <v>7</v>
      </c>
      <c r="L42" s="16">
        <v>0</v>
      </c>
      <c r="M42" s="12">
        <v>66.864000000000004</v>
      </c>
      <c r="N42" s="12">
        <v>949.85900000000004</v>
      </c>
      <c r="O42" s="13"/>
    </row>
    <row r="43" spans="1:15" ht="15" thickBot="1" x14ac:dyDescent="0.35">
      <c r="A43" s="6">
        <f t="shared" si="3"/>
        <v>41</v>
      </c>
      <c r="B43" s="7" t="s">
        <v>189</v>
      </c>
      <c r="C43" s="6" t="str">
        <f>_xlfn.XLOOKUP(B43,'2016'!$B$3:$B$68,'2016'!$C$3:$C$68,"-")</f>
        <v>NED</v>
      </c>
      <c r="D43" s="8">
        <f t="shared" si="2"/>
        <v>1324.079</v>
      </c>
      <c r="E43" s="9">
        <v>173.98</v>
      </c>
      <c r="F43" s="9">
        <v>186.44300000000001</v>
      </c>
      <c r="G43" s="10" t="s">
        <v>7</v>
      </c>
      <c r="H43" s="10">
        <v>0</v>
      </c>
      <c r="I43" s="11" t="s">
        <v>7</v>
      </c>
      <c r="J43" s="11">
        <v>0</v>
      </c>
      <c r="K43" s="16">
        <v>174.26400000000001</v>
      </c>
      <c r="L43" s="16">
        <v>182.82599999999999</v>
      </c>
      <c r="M43" s="12">
        <v>66.17</v>
      </c>
      <c r="N43" s="12">
        <v>954.81</v>
      </c>
      <c r="O43" s="13"/>
    </row>
    <row r="44" spans="1:15" ht="15" thickBot="1" x14ac:dyDescent="0.35">
      <c r="A44" s="6">
        <f t="shared" si="3"/>
        <v>42</v>
      </c>
      <c r="B44" s="7" t="s">
        <v>201</v>
      </c>
      <c r="C44" s="6" t="s">
        <v>56</v>
      </c>
      <c r="D44" s="8">
        <f t="shared" si="2"/>
        <v>1314.9499999999998</v>
      </c>
      <c r="E44" s="9" t="s">
        <v>7</v>
      </c>
      <c r="F44" s="9">
        <v>0</v>
      </c>
      <c r="G44" s="10">
        <v>121.426</v>
      </c>
      <c r="H44" s="10">
        <v>562.61699999999996</v>
      </c>
      <c r="I44" s="11" t="s">
        <v>7</v>
      </c>
      <c r="J44" s="11">
        <v>0</v>
      </c>
      <c r="K44" s="16" t="s">
        <v>7</v>
      </c>
      <c r="L44" s="16">
        <v>0</v>
      </c>
      <c r="M44" s="12">
        <v>94.55</v>
      </c>
      <c r="N44" s="12">
        <v>752.33299999999997</v>
      </c>
      <c r="O44" s="13"/>
    </row>
    <row r="45" spans="1:15" ht="15" thickBot="1" x14ac:dyDescent="0.35">
      <c r="A45" s="6">
        <f t="shared" si="3"/>
        <v>43</v>
      </c>
      <c r="B45" s="7" t="s">
        <v>199</v>
      </c>
      <c r="C45" s="6" t="s">
        <v>15</v>
      </c>
      <c r="D45" s="8">
        <f t="shared" si="2"/>
        <v>1259.973</v>
      </c>
      <c r="E45" s="9" t="s">
        <v>7</v>
      </c>
      <c r="F45" s="9">
        <v>0</v>
      </c>
      <c r="G45" s="10">
        <v>91.5</v>
      </c>
      <c r="H45" s="10">
        <v>776.89800000000002</v>
      </c>
      <c r="I45" s="11">
        <v>131.80666666666667</v>
      </c>
      <c r="J45" s="11">
        <v>483.07499999999999</v>
      </c>
      <c r="K45" s="16" t="s">
        <v>7</v>
      </c>
      <c r="L45" s="16">
        <v>0</v>
      </c>
      <c r="M45" s="12" t="s">
        <v>7</v>
      </c>
      <c r="N45" s="12">
        <v>0</v>
      </c>
      <c r="O45" s="13"/>
    </row>
    <row r="46" spans="1:15" ht="15" thickBot="1" x14ac:dyDescent="0.35">
      <c r="A46" s="6">
        <f t="shared" si="3"/>
        <v>44</v>
      </c>
      <c r="B46" s="7" t="s">
        <v>196</v>
      </c>
      <c r="C46" s="6" t="s">
        <v>219</v>
      </c>
      <c r="D46" s="8">
        <f t="shared" si="2"/>
        <v>1120.155</v>
      </c>
      <c r="E46" s="9" t="s">
        <v>7</v>
      </c>
      <c r="F46" s="9">
        <v>0</v>
      </c>
      <c r="G46" s="10">
        <v>69.320000000000007</v>
      </c>
      <c r="H46" s="10">
        <v>935.71400000000006</v>
      </c>
      <c r="I46" s="11" t="s">
        <v>7</v>
      </c>
      <c r="J46" s="11">
        <v>0</v>
      </c>
      <c r="K46" s="16" t="s">
        <v>7</v>
      </c>
      <c r="L46" s="16">
        <v>0</v>
      </c>
      <c r="M46" s="12">
        <v>174.148</v>
      </c>
      <c r="N46" s="12">
        <v>184.441</v>
      </c>
      <c r="O46" s="13"/>
    </row>
    <row r="47" spans="1:15" ht="15" thickBot="1" x14ac:dyDescent="0.35">
      <c r="A47" s="6">
        <f t="shared" si="3"/>
        <v>45</v>
      </c>
      <c r="B47" s="7" t="s">
        <v>81</v>
      </c>
      <c r="C47" s="6" t="str">
        <f>_xlfn.XLOOKUP(B47,'2016'!$B$3:$B$68,'2016'!$C$3:$C$68,"-")</f>
        <v>VZE</v>
      </c>
      <c r="D47" s="8">
        <f t="shared" si="2"/>
        <v>990.73500000000001</v>
      </c>
      <c r="E47" s="9" t="s">
        <v>7</v>
      </c>
      <c r="F47" s="9">
        <v>0</v>
      </c>
      <c r="G47" s="10">
        <v>61.636000000000003</v>
      </c>
      <c r="H47" s="10">
        <v>990.73500000000001</v>
      </c>
      <c r="I47" s="11" t="s">
        <v>7</v>
      </c>
      <c r="J47" s="11">
        <v>0</v>
      </c>
      <c r="K47" s="16" t="s">
        <v>7</v>
      </c>
      <c r="L47" s="16">
        <v>0</v>
      </c>
      <c r="M47" s="12" t="s">
        <v>7</v>
      </c>
      <c r="N47" s="12">
        <v>0</v>
      </c>
      <c r="O47" s="13"/>
    </row>
    <row r="48" spans="1:15" ht="15" thickBot="1" x14ac:dyDescent="0.35">
      <c r="A48" s="6">
        <f t="shared" si="3"/>
        <v>46</v>
      </c>
      <c r="B48" s="7" t="s">
        <v>214</v>
      </c>
      <c r="C48" s="6" t="s">
        <v>17</v>
      </c>
      <c r="D48" s="8">
        <f t="shared" si="2"/>
        <v>976.84100000000001</v>
      </c>
      <c r="E48" s="9" t="s">
        <v>7</v>
      </c>
      <c r="F48" s="9">
        <v>0</v>
      </c>
      <c r="G48" s="10" t="s">
        <v>7</v>
      </c>
      <c r="H48" s="10">
        <v>0</v>
      </c>
      <c r="I48" s="11" t="s">
        <v>7</v>
      </c>
      <c r="J48" s="11">
        <v>0</v>
      </c>
      <c r="K48" s="16">
        <v>62.491999999999997</v>
      </c>
      <c r="L48" s="16">
        <v>976.84100000000001</v>
      </c>
      <c r="M48" s="12" t="s">
        <v>7</v>
      </c>
      <c r="N48" s="12">
        <v>0</v>
      </c>
      <c r="O48" s="13"/>
    </row>
    <row r="49" spans="1:15" ht="15" thickBot="1" x14ac:dyDescent="0.35">
      <c r="A49" s="6">
        <f t="shared" si="3"/>
        <v>47</v>
      </c>
      <c r="B49" s="7" t="s">
        <v>55</v>
      </c>
      <c r="C49" s="6" t="str">
        <f>_xlfn.XLOOKUP(B49,'2016'!$B$3:$B$68,'2016'!$C$3:$C$68,"-")</f>
        <v>GBR</v>
      </c>
      <c r="D49" s="8">
        <f t="shared" si="2"/>
        <v>976.11400000000003</v>
      </c>
      <c r="E49" s="9" t="s">
        <v>7</v>
      </c>
      <c r="F49" s="9">
        <v>0</v>
      </c>
      <c r="G49" s="10" t="s">
        <v>7</v>
      </c>
      <c r="H49" s="10">
        <v>0</v>
      </c>
      <c r="I49" s="11" t="s">
        <v>7</v>
      </c>
      <c r="J49" s="11">
        <v>0</v>
      </c>
      <c r="K49" s="16" t="s">
        <v>7</v>
      </c>
      <c r="L49" s="16">
        <v>0</v>
      </c>
      <c r="M49" s="12">
        <v>63.184000000000005</v>
      </c>
      <c r="N49" s="12">
        <v>976.11400000000003</v>
      </c>
      <c r="O49" s="13"/>
    </row>
    <row r="50" spans="1:15" ht="15" thickBot="1" x14ac:dyDescent="0.35">
      <c r="A50" s="6">
        <f t="shared" si="3"/>
        <v>48</v>
      </c>
      <c r="B50" s="7" t="s">
        <v>18</v>
      </c>
      <c r="C50" s="6" t="str">
        <f>_xlfn.XLOOKUP(B50,'2016'!$B$3:$B$68,'2016'!$C$3:$C$68,"-")</f>
        <v>SWE</v>
      </c>
      <c r="D50" s="8">
        <f t="shared" si="2"/>
        <v>975.69</v>
      </c>
      <c r="E50" s="9" t="s">
        <v>7</v>
      </c>
      <c r="F50" s="9">
        <v>0</v>
      </c>
      <c r="G50" s="10" t="s">
        <v>7</v>
      </c>
      <c r="H50" s="10">
        <v>0</v>
      </c>
      <c r="I50" s="11">
        <v>62.266666666666673</v>
      </c>
      <c r="J50" s="11">
        <v>975.69</v>
      </c>
      <c r="K50" s="16" t="s">
        <v>7</v>
      </c>
      <c r="L50" s="16">
        <v>0</v>
      </c>
      <c r="M50" s="12" t="s">
        <v>7</v>
      </c>
      <c r="N50" s="12">
        <v>0</v>
      </c>
      <c r="O50" s="13"/>
    </row>
    <row r="51" spans="1:15" ht="15" thickBot="1" x14ac:dyDescent="0.35">
      <c r="A51" s="6">
        <f t="shared" si="3"/>
        <v>49</v>
      </c>
      <c r="B51" s="7" t="s">
        <v>57</v>
      </c>
      <c r="C51" s="6" t="s">
        <v>220</v>
      </c>
      <c r="D51" s="8">
        <f t="shared" si="2"/>
        <v>973.17700000000002</v>
      </c>
      <c r="E51" s="9" t="s">
        <v>7</v>
      </c>
      <c r="F51" s="9">
        <v>0</v>
      </c>
      <c r="G51" s="10">
        <v>64.087999999999994</v>
      </c>
      <c r="H51" s="10">
        <v>973.17700000000002</v>
      </c>
      <c r="I51" s="11" t="s">
        <v>7</v>
      </c>
      <c r="J51" s="11">
        <v>0</v>
      </c>
      <c r="K51" s="16" t="s">
        <v>7</v>
      </c>
      <c r="L51" s="16">
        <v>0</v>
      </c>
      <c r="M51" s="12" t="s">
        <v>7</v>
      </c>
      <c r="N51" s="12">
        <v>0</v>
      </c>
      <c r="O51" s="13"/>
    </row>
    <row r="52" spans="1:15" ht="15" thickBot="1" x14ac:dyDescent="0.35">
      <c r="A52" s="6">
        <f t="shared" si="3"/>
        <v>50</v>
      </c>
      <c r="B52" s="7" t="s">
        <v>203</v>
      </c>
      <c r="C52" s="6" t="str">
        <f>_xlfn.XLOOKUP(B52,'2016'!$B$3:$B$68,'2016'!$C$3:$C$68,"-")</f>
        <v>NED</v>
      </c>
      <c r="D52" s="8">
        <f t="shared" si="2"/>
        <v>969.48299999999995</v>
      </c>
      <c r="E52" s="9" t="s">
        <v>7</v>
      </c>
      <c r="F52" s="9">
        <v>0</v>
      </c>
      <c r="G52" s="10">
        <v>64.603999999999999</v>
      </c>
      <c r="H52" s="10">
        <v>969.48299999999995</v>
      </c>
      <c r="I52" s="11" t="s">
        <v>7</v>
      </c>
      <c r="J52" s="11">
        <v>0</v>
      </c>
      <c r="K52" s="16" t="s">
        <v>7</v>
      </c>
      <c r="L52" s="16">
        <v>0</v>
      </c>
      <c r="M52" s="12" t="s">
        <v>7</v>
      </c>
      <c r="N52" s="12">
        <v>0</v>
      </c>
      <c r="O52" s="13"/>
    </row>
    <row r="53" spans="1:15" ht="15" thickBot="1" x14ac:dyDescent="0.35">
      <c r="A53" s="6">
        <f t="shared" si="3"/>
        <v>51</v>
      </c>
      <c r="B53" s="7" t="s">
        <v>204</v>
      </c>
      <c r="C53" s="6" t="s">
        <v>26</v>
      </c>
      <c r="D53" s="8">
        <f t="shared" si="2"/>
        <v>968.76700000000005</v>
      </c>
      <c r="E53" s="9" t="s">
        <v>7</v>
      </c>
      <c r="F53" s="9">
        <v>0</v>
      </c>
      <c r="G53" s="10">
        <v>64.703999999999994</v>
      </c>
      <c r="H53" s="10">
        <v>968.76700000000005</v>
      </c>
      <c r="I53" s="11" t="s">
        <v>7</v>
      </c>
      <c r="J53" s="11">
        <v>0</v>
      </c>
      <c r="K53" s="16" t="s">
        <v>7</v>
      </c>
      <c r="L53" s="16">
        <v>0</v>
      </c>
      <c r="M53" s="12" t="s">
        <v>7</v>
      </c>
      <c r="N53" s="12">
        <v>0</v>
      </c>
      <c r="O53" s="13"/>
    </row>
    <row r="54" spans="1:15" ht="15" thickBot="1" x14ac:dyDescent="0.35">
      <c r="A54" s="6">
        <f t="shared" si="3"/>
        <v>52</v>
      </c>
      <c r="B54" s="7" t="s">
        <v>195</v>
      </c>
      <c r="C54" s="6" t="s">
        <v>51</v>
      </c>
      <c r="D54" s="8">
        <f t="shared" si="2"/>
        <v>967.005</v>
      </c>
      <c r="E54" s="9" t="s">
        <v>7</v>
      </c>
      <c r="F54" s="9">
        <v>0</v>
      </c>
      <c r="G54" s="10">
        <v>64.95</v>
      </c>
      <c r="H54" s="10">
        <v>967.005</v>
      </c>
      <c r="I54" s="11" t="s">
        <v>7</v>
      </c>
      <c r="J54" s="11">
        <v>0</v>
      </c>
      <c r="K54" s="16" t="s">
        <v>7</v>
      </c>
      <c r="L54" s="16">
        <v>0</v>
      </c>
      <c r="M54" s="12" t="s">
        <v>7</v>
      </c>
      <c r="N54" s="12">
        <v>0</v>
      </c>
      <c r="O54" s="13"/>
    </row>
    <row r="55" spans="1:15" ht="15" thickBot="1" x14ac:dyDescent="0.35">
      <c r="A55" s="6">
        <f t="shared" si="3"/>
        <v>53</v>
      </c>
      <c r="B55" s="7" t="s">
        <v>216</v>
      </c>
      <c r="C55" s="6" t="str">
        <f>_xlfn.XLOOKUP(B55,'2016'!$B$3:$B$68,'2016'!$C$3:$C$68,"-")</f>
        <v>NED</v>
      </c>
      <c r="D55" s="8">
        <f t="shared" si="2"/>
        <v>957.94899999999996</v>
      </c>
      <c r="E55" s="9" t="s">
        <v>7</v>
      </c>
      <c r="F55" s="9">
        <v>0</v>
      </c>
      <c r="G55" s="10" t="s">
        <v>7</v>
      </c>
      <c r="H55" s="10">
        <v>0</v>
      </c>
      <c r="I55" s="11" t="s">
        <v>7</v>
      </c>
      <c r="J55" s="11">
        <v>0</v>
      </c>
      <c r="K55" s="16" t="s">
        <v>7</v>
      </c>
      <c r="L55" s="16">
        <v>0</v>
      </c>
      <c r="M55" s="12">
        <v>65.72999999999999</v>
      </c>
      <c r="N55" s="12">
        <v>957.94899999999996</v>
      </c>
      <c r="O55" s="13"/>
    </row>
    <row r="56" spans="1:15" ht="15" thickBot="1" x14ac:dyDescent="0.35">
      <c r="A56" s="6">
        <f t="shared" si="3"/>
        <v>54</v>
      </c>
      <c r="B56" s="7" t="s">
        <v>116</v>
      </c>
      <c r="C56" s="6" t="s">
        <v>80</v>
      </c>
      <c r="D56" s="8">
        <f t="shared" si="2"/>
        <v>957.62599999999998</v>
      </c>
      <c r="E56" s="9" t="s">
        <v>7</v>
      </c>
      <c r="F56" s="9">
        <v>0</v>
      </c>
      <c r="G56" s="10" t="s">
        <v>7</v>
      </c>
      <c r="H56" s="10">
        <v>0</v>
      </c>
      <c r="I56" s="11">
        <v>64.816666666666663</v>
      </c>
      <c r="J56" s="11">
        <v>957.62599999999998</v>
      </c>
      <c r="K56" s="16" t="s">
        <v>7</v>
      </c>
      <c r="L56" s="16">
        <v>0</v>
      </c>
      <c r="M56" s="12" t="s">
        <v>7</v>
      </c>
      <c r="N56" s="12">
        <v>0</v>
      </c>
      <c r="O56" s="13"/>
    </row>
    <row r="57" spans="1:15" ht="15" thickBot="1" x14ac:dyDescent="0.35">
      <c r="A57" s="6">
        <f t="shared" si="3"/>
        <v>55</v>
      </c>
      <c r="B57" s="7" t="s">
        <v>215</v>
      </c>
      <c r="C57" s="6" t="s">
        <v>15</v>
      </c>
      <c r="D57" s="8">
        <f t="shared" si="2"/>
        <v>955.8</v>
      </c>
      <c r="E57" s="9" t="s">
        <v>7</v>
      </c>
      <c r="F57" s="9">
        <v>0</v>
      </c>
      <c r="G57" s="10" t="s">
        <v>7</v>
      </c>
      <c r="H57" s="10">
        <v>0</v>
      </c>
      <c r="I57" s="11" t="s">
        <v>7</v>
      </c>
      <c r="J57" s="11">
        <v>0</v>
      </c>
      <c r="K57" s="16">
        <v>65.453999999999994</v>
      </c>
      <c r="L57" s="16">
        <v>955.8</v>
      </c>
      <c r="M57" s="12" t="s">
        <v>7</v>
      </c>
      <c r="N57" s="12">
        <v>0</v>
      </c>
      <c r="O57" s="13"/>
    </row>
    <row r="58" spans="1:15" ht="15" thickBot="1" x14ac:dyDescent="0.35">
      <c r="A58" s="6">
        <f t="shared" si="3"/>
        <v>56</v>
      </c>
      <c r="B58" s="7" t="s">
        <v>205</v>
      </c>
      <c r="C58" s="6" t="s">
        <v>9</v>
      </c>
      <c r="D58" s="8">
        <f t="shared" si="2"/>
        <v>905.55499999999995</v>
      </c>
      <c r="E58" s="9" t="s">
        <v>7</v>
      </c>
      <c r="F58" s="9">
        <v>0</v>
      </c>
      <c r="G58" s="10">
        <v>73.532000000000011</v>
      </c>
      <c r="H58" s="10">
        <v>905.55499999999995</v>
      </c>
      <c r="I58" s="11" t="s">
        <v>7</v>
      </c>
      <c r="J58" s="11">
        <v>0</v>
      </c>
      <c r="K58" s="16" t="s">
        <v>7</v>
      </c>
      <c r="L58" s="16">
        <v>0</v>
      </c>
      <c r="M58" s="12" t="s">
        <v>7</v>
      </c>
      <c r="N58" s="12">
        <v>0</v>
      </c>
      <c r="O58" s="13"/>
    </row>
    <row r="59" spans="1:15" ht="15" thickBot="1" x14ac:dyDescent="0.35">
      <c r="A59" s="6">
        <f t="shared" si="3"/>
        <v>57</v>
      </c>
      <c r="B59" s="7" t="s">
        <v>197</v>
      </c>
      <c r="C59" s="6" t="s">
        <v>9</v>
      </c>
      <c r="D59" s="8">
        <f t="shared" si="2"/>
        <v>896.81899999999996</v>
      </c>
      <c r="E59" s="9" t="s">
        <v>7</v>
      </c>
      <c r="F59" s="9">
        <v>0</v>
      </c>
      <c r="G59" s="10">
        <v>74.751999999999995</v>
      </c>
      <c r="H59" s="10">
        <v>896.81899999999996</v>
      </c>
      <c r="I59" s="11" t="s">
        <v>7</v>
      </c>
      <c r="J59" s="11">
        <v>0</v>
      </c>
      <c r="K59" s="16" t="s">
        <v>7</v>
      </c>
      <c r="L59" s="16">
        <v>0</v>
      </c>
      <c r="M59" s="12" t="s">
        <v>7</v>
      </c>
      <c r="N59" s="12">
        <v>0</v>
      </c>
      <c r="O59" s="13"/>
    </row>
    <row r="60" spans="1:15" ht="15" thickBot="1" x14ac:dyDescent="0.35">
      <c r="A60" s="6">
        <f t="shared" si="3"/>
        <v>58</v>
      </c>
      <c r="B60" s="7" t="s">
        <v>85</v>
      </c>
      <c r="C60" s="6" t="str">
        <f>_xlfn.XLOOKUP(B60,'2016'!$B$3:$B$68,'2016'!$C$3:$C$68,"-")</f>
        <v>SWE</v>
      </c>
      <c r="D60" s="8">
        <f t="shared" si="2"/>
        <v>892.14700000000005</v>
      </c>
      <c r="E60" s="9" t="s">
        <v>7</v>
      </c>
      <c r="F60" s="9">
        <v>0</v>
      </c>
      <c r="G60" s="10" t="s">
        <v>7</v>
      </c>
      <c r="H60" s="10">
        <v>0</v>
      </c>
      <c r="I60" s="11">
        <v>74.06</v>
      </c>
      <c r="J60" s="11">
        <v>892.14700000000005</v>
      </c>
      <c r="K60" s="16" t="s">
        <v>7</v>
      </c>
      <c r="L60" s="16">
        <v>0</v>
      </c>
      <c r="M60" s="12" t="s">
        <v>7</v>
      </c>
      <c r="N60" s="12">
        <v>0</v>
      </c>
      <c r="O60" s="13"/>
    </row>
    <row r="61" spans="1:15" ht="15" thickBot="1" x14ac:dyDescent="0.35">
      <c r="A61" s="6">
        <f t="shared" si="3"/>
        <v>59</v>
      </c>
      <c r="B61" s="7" t="s">
        <v>186</v>
      </c>
      <c r="C61" s="6" t="s">
        <v>28</v>
      </c>
      <c r="D61" s="8">
        <f t="shared" si="2"/>
        <v>885.08199999999999</v>
      </c>
      <c r="E61" s="9">
        <v>76.477999999999994</v>
      </c>
      <c r="F61" s="9">
        <v>885.08199999999999</v>
      </c>
      <c r="G61" s="10" t="s">
        <v>7</v>
      </c>
      <c r="H61" s="10">
        <v>0</v>
      </c>
      <c r="I61" s="11" t="s">
        <v>7</v>
      </c>
      <c r="J61" s="11">
        <v>0</v>
      </c>
      <c r="K61" s="16" t="s">
        <v>7</v>
      </c>
      <c r="L61" s="16">
        <v>0</v>
      </c>
      <c r="M61" s="12" t="s">
        <v>7</v>
      </c>
      <c r="N61" s="12">
        <v>0</v>
      </c>
      <c r="O61" s="13"/>
    </row>
    <row r="62" spans="1:15" ht="15" thickBot="1" x14ac:dyDescent="0.35">
      <c r="A62" s="6">
        <f t="shared" si="3"/>
        <v>60</v>
      </c>
      <c r="B62" s="7" t="s">
        <v>213</v>
      </c>
      <c r="C62" s="6" t="s">
        <v>15</v>
      </c>
      <c r="D62" s="8">
        <f t="shared" si="2"/>
        <v>846.23199999999997</v>
      </c>
      <c r="E62" s="9" t="s">
        <v>7</v>
      </c>
      <c r="F62" s="9">
        <v>0</v>
      </c>
      <c r="G62" s="10" t="s">
        <v>7</v>
      </c>
      <c r="H62" s="10">
        <v>0</v>
      </c>
      <c r="I62" s="11">
        <v>80.541666666666671</v>
      </c>
      <c r="J62" s="11">
        <v>846.23199999999997</v>
      </c>
      <c r="K62" s="16" t="s">
        <v>7</v>
      </c>
      <c r="L62" s="16">
        <v>0</v>
      </c>
      <c r="M62" s="12" t="s">
        <v>7</v>
      </c>
      <c r="N62" s="12">
        <v>0</v>
      </c>
      <c r="O62" s="13"/>
    </row>
    <row r="63" spans="1:15" ht="15" thickBot="1" x14ac:dyDescent="0.35">
      <c r="A63" s="6">
        <f t="shared" si="3"/>
        <v>61</v>
      </c>
      <c r="B63" s="7" t="s">
        <v>217</v>
      </c>
      <c r="C63" s="6" t="s">
        <v>56</v>
      </c>
      <c r="D63" s="8">
        <f t="shared" si="2"/>
        <v>787.33500000000004</v>
      </c>
      <c r="E63" s="9" t="s">
        <v>7</v>
      </c>
      <c r="F63" s="9">
        <v>0</v>
      </c>
      <c r="G63" s="10" t="s">
        <v>7</v>
      </c>
      <c r="H63" s="10">
        <v>0</v>
      </c>
      <c r="I63" s="11" t="s">
        <v>7</v>
      </c>
      <c r="J63" s="11">
        <v>0</v>
      </c>
      <c r="K63" s="16" t="s">
        <v>7</v>
      </c>
      <c r="L63" s="16">
        <v>0</v>
      </c>
      <c r="M63" s="12">
        <v>89.644000000000005</v>
      </c>
      <c r="N63" s="12">
        <v>787.33500000000004</v>
      </c>
      <c r="O63" s="13"/>
    </row>
    <row r="64" spans="1:15" ht="15" thickBot="1" x14ac:dyDescent="0.35">
      <c r="A64" s="6">
        <f t="shared" si="3"/>
        <v>62</v>
      </c>
      <c r="B64" s="7" t="s">
        <v>183</v>
      </c>
      <c r="C64" s="6" t="s">
        <v>80</v>
      </c>
      <c r="D64" s="8">
        <f t="shared" si="2"/>
        <v>783.16200000000003</v>
      </c>
      <c r="E64" s="9" t="s">
        <v>7</v>
      </c>
      <c r="F64" s="9">
        <v>0</v>
      </c>
      <c r="G64" s="10" t="s">
        <v>7</v>
      </c>
      <c r="H64" s="10">
        <v>0</v>
      </c>
      <c r="I64" s="11">
        <v>89.444999999999993</v>
      </c>
      <c r="J64" s="11">
        <v>783.16200000000003</v>
      </c>
      <c r="K64" s="16" t="s">
        <v>7</v>
      </c>
      <c r="L64" s="16">
        <v>0</v>
      </c>
      <c r="M64" s="12" t="s">
        <v>7</v>
      </c>
      <c r="N64" s="12">
        <v>0</v>
      </c>
      <c r="O64" s="13"/>
    </row>
    <row r="65" spans="1:15" ht="15" thickBot="1" x14ac:dyDescent="0.35">
      <c r="A65" s="6">
        <f t="shared" si="3"/>
        <v>63</v>
      </c>
      <c r="B65" s="7" t="s">
        <v>22</v>
      </c>
      <c r="C65" s="6" t="str">
        <f>_xlfn.XLOOKUP(B65,'2016'!$B$3:$B$68,'2016'!$C$3:$C$68,"-")</f>
        <v>SWE</v>
      </c>
      <c r="D65" s="8">
        <f t="shared" si="2"/>
        <v>769.98500000000001</v>
      </c>
      <c r="E65" s="9" t="s">
        <v>7</v>
      </c>
      <c r="F65" s="9">
        <v>0</v>
      </c>
      <c r="G65" s="10" t="s">
        <v>7</v>
      </c>
      <c r="H65" s="10">
        <v>0</v>
      </c>
      <c r="I65" s="11">
        <v>91.305000000000007</v>
      </c>
      <c r="J65" s="11">
        <v>769.98500000000001</v>
      </c>
      <c r="K65" s="16" t="s">
        <v>7</v>
      </c>
      <c r="L65" s="16">
        <v>0</v>
      </c>
      <c r="M65" s="12" t="s">
        <v>7</v>
      </c>
      <c r="N65" s="12">
        <v>0</v>
      </c>
      <c r="O65" s="13"/>
    </row>
    <row r="66" spans="1:15" ht="15" thickBot="1" x14ac:dyDescent="0.35">
      <c r="A66" s="6">
        <f t="shared" si="3"/>
        <v>64</v>
      </c>
      <c r="B66" s="7" t="s">
        <v>207</v>
      </c>
      <c r="C66" s="6" t="s">
        <v>76</v>
      </c>
      <c r="D66" s="8">
        <f t="shared" si="2"/>
        <v>742.38499999999999</v>
      </c>
      <c r="E66" s="9" t="s">
        <v>7</v>
      </c>
      <c r="F66" s="9">
        <v>0</v>
      </c>
      <c r="G66" s="10">
        <v>96.320000000000007</v>
      </c>
      <c r="H66" s="10">
        <v>742.38499999999999</v>
      </c>
      <c r="I66" s="11" t="s">
        <v>7</v>
      </c>
      <c r="J66" s="11">
        <v>0</v>
      </c>
      <c r="K66" s="16" t="s">
        <v>7</v>
      </c>
      <c r="L66" s="16">
        <v>0</v>
      </c>
      <c r="M66" s="12" t="s">
        <v>7</v>
      </c>
      <c r="N66" s="12">
        <v>0</v>
      </c>
      <c r="O66" s="13"/>
    </row>
    <row r="67" spans="1:15" ht="15" thickBot="1" x14ac:dyDescent="0.35">
      <c r="A67" s="6">
        <f t="shared" si="3"/>
        <v>65</v>
      </c>
      <c r="B67" s="7" t="s">
        <v>71</v>
      </c>
      <c r="C67" s="6" t="str">
        <f>_xlfn.XLOOKUP(B67,'2016'!$B$3:$B$68,'2016'!$C$3:$C$68,"-")</f>
        <v>FIN</v>
      </c>
      <c r="D67" s="8">
        <f t="shared" ref="D67:D82" si="4">SUM(F67,H67,J67,L67,N67)-MIN(F67,H67,J67,L67,N67)</f>
        <v>736.21299999999997</v>
      </c>
      <c r="E67" s="9" t="s">
        <v>7</v>
      </c>
      <c r="F67" s="9">
        <v>0</v>
      </c>
      <c r="G67" s="10">
        <v>97.182000000000002</v>
      </c>
      <c r="H67" s="10">
        <v>736.21299999999997</v>
      </c>
      <c r="I67" s="11" t="s">
        <v>7</v>
      </c>
      <c r="J67" s="11">
        <v>0</v>
      </c>
      <c r="K67" s="16" t="s">
        <v>7</v>
      </c>
      <c r="L67" s="16">
        <v>0</v>
      </c>
      <c r="M67" s="12" t="s">
        <v>7</v>
      </c>
      <c r="N67" s="12">
        <v>0</v>
      </c>
      <c r="O67" s="14"/>
    </row>
    <row r="68" spans="1:15" ht="15" thickBot="1" x14ac:dyDescent="0.35">
      <c r="A68" s="6">
        <f t="shared" si="3"/>
        <v>66</v>
      </c>
      <c r="B68" s="7" t="s">
        <v>42</v>
      </c>
      <c r="C68" s="6" t="s">
        <v>17</v>
      </c>
      <c r="D68" s="8">
        <f t="shared" si="4"/>
        <v>732.21199999999999</v>
      </c>
      <c r="E68" s="9" t="s">
        <v>7</v>
      </c>
      <c r="F68" s="9">
        <v>0</v>
      </c>
      <c r="G68" s="10" t="s">
        <v>7</v>
      </c>
      <c r="H68" s="10">
        <v>0</v>
      </c>
      <c r="I68" s="11" t="s">
        <v>7</v>
      </c>
      <c r="J68" s="11">
        <v>0</v>
      </c>
      <c r="K68" s="16">
        <v>96.927999999999997</v>
      </c>
      <c r="L68" s="16">
        <v>732.21199999999999</v>
      </c>
      <c r="M68" s="12" t="s">
        <v>7</v>
      </c>
      <c r="N68" s="12">
        <v>0</v>
      </c>
      <c r="O68" s="13"/>
    </row>
    <row r="69" spans="1:15" ht="15" thickBot="1" x14ac:dyDescent="0.35">
      <c r="A69" s="6">
        <f t="shared" ref="A69:A82" si="5">A68+1</f>
        <v>67</v>
      </c>
      <c r="B69" s="7" t="s">
        <v>208</v>
      </c>
      <c r="C69" s="6" t="s">
        <v>9</v>
      </c>
      <c r="D69" s="8">
        <f t="shared" si="4"/>
        <v>727.90700000000004</v>
      </c>
      <c r="E69" s="9" t="s">
        <v>7</v>
      </c>
      <c r="F69" s="9">
        <v>0</v>
      </c>
      <c r="G69" s="10">
        <v>98.341999999999999</v>
      </c>
      <c r="H69" s="10">
        <v>727.90700000000004</v>
      </c>
      <c r="I69" s="11" t="s">
        <v>7</v>
      </c>
      <c r="J69" s="11">
        <v>0</v>
      </c>
      <c r="K69" s="16" t="s">
        <v>7</v>
      </c>
      <c r="L69" s="16">
        <v>0</v>
      </c>
      <c r="M69" s="12" t="s">
        <v>7</v>
      </c>
      <c r="N69" s="12">
        <v>0</v>
      </c>
      <c r="O69" s="13"/>
    </row>
    <row r="70" spans="1:15" ht="15" thickBot="1" x14ac:dyDescent="0.35">
      <c r="A70" s="6">
        <f t="shared" si="5"/>
        <v>68</v>
      </c>
      <c r="B70" s="7" t="s">
        <v>209</v>
      </c>
      <c r="C70" s="6" t="s">
        <v>221</v>
      </c>
      <c r="D70" s="8">
        <f t="shared" si="4"/>
        <v>703.03200000000004</v>
      </c>
      <c r="E70" s="9" t="s">
        <v>7</v>
      </c>
      <c r="F70" s="9">
        <v>0</v>
      </c>
      <c r="G70" s="10">
        <v>101.816</v>
      </c>
      <c r="H70" s="10">
        <v>703.03200000000004</v>
      </c>
      <c r="I70" s="11" t="s">
        <v>7</v>
      </c>
      <c r="J70" s="11">
        <v>0</v>
      </c>
      <c r="K70" s="16" t="s">
        <v>7</v>
      </c>
      <c r="L70" s="16">
        <v>0</v>
      </c>
      <c r="M70" s="12" t="s">
        <v>7</v>
      </c>
      <c r="N70" s="12">
        <v>0</v>
      </c>
      <c r="O70" s="13"/>
    </row>
    <row r="71" spans="1:15" ht="15" thickBot="1" x14ac:dyDescent="0.35">
      <c r="A71" s="6">
        <f t="shared" si="5"/>
        <v>69</v>
      </c>
      <c r="B71" s="7" t="s">
        <v>102</v>
      </c>
      <c r="C71" s="6" t="str">
        <f>_xlfn.XLOOKUP(B71,'2016'!$B$3:$B$68,'2016'!$C$3:$C$68,"-")</f>
        <v>CZE</v>
      </c>
      <c r="D71" s="8">
        <f t="shared" si="4"/>
        <v>700.99300000000005</v>
      </c>
      <c r="E71" s="9" t="s">
        <v>7</v>
      </c>
      <c r="F71" s="9">
        <v>0</v>
      </c>
      <c r="G71" s="10" t="s">
        <v>7</v>
      </c>
      <c r="H71" s="10">
        <v>0</v>
      </c>
      <c r="I71" s="11" t="s">
        <v>7</v>
      </c>
      <c r="J71" s="11">
        <v>0</v>
      </c>
      <c r="K71" s="16" t="s">
        <v>7</v>
      </c>
      <c r="L71" s="16">
        <v>0</v>
      </c>
      <c r="M71" s="12">
        <v>101.74600000000001</v>
      </c>
      <c r="N71" s="12">
        <v>700.99300000000005</v>
      </c>
      <c r="O71" s="13"/>
    </row>
    <row r="72" spans="1:15" ht="15" thickBot="1" x14ac:dyDescent="0.35">
      <c r="A72" s="6">
        <f t="shared" si="5"/>
        <v>70</v>
      </c>
      <c r="B72" s="7" t="s">
        <v>210</v>
      </c>
      <c r="C72" s="6" t="s">
        <v>76</v>
      </c>
      <c r="D72" s="8">
        <f t="shared" si="4"/>
        <v>681.82299999999998</v>
      </c>
      <c r="E72" s="9" t="s">
        <v>7</v>
      </c>
      <c r="F72" s="9">
        <v>0</v>
      </c>
      <c r="G72" s="10">
        <v>104.77799999999999</v>
      </c>
      <c r="H72" s="10">
        <v>681.82299999999998</v>
      </c>
      <c r="I72" s="11" t="s">
        <v>7</v>
      </c>
      <c r="J72" s="11">
        <v>0</v>
      </c>
      <c r="K72" s="16" t="s">
        <v>7</v>
      </c>
      <c r="L72" s="16">
        <v>0</v>
      </c>
      <c r="M72" s="12" t="s">
        <v>7</v>
      </c>
      <c r="N72" s="12">
        <v>0</v>
      </c>
      <c r="O72" s="13"/>
    </row>
    <row r="73" spans="1:15" ht="15" thickBot="1" x14ac:dyDescent="0.35">
      <c r="A73" s="6">
        <f t="shared" si="5"/>
        <v>71</v>
      </c>
      <c r="B73" s="7" t="s">
        <v>218</v>
      </c>
      <c r="C73" s="6" t="s">
        <v>26</v>
      </c>
      <c r="D73" s="8">
        <f t="shared" si="4"/>
        <v>677.39200000000005</v>
      </c>
      <c r="E73" s="9" t="s">
        <v>7</v>
      </c>
      <c r="F73" s="9">
        <v>0</v>
      </c>
      <c r="G73" s="10" t="s">
        <v>7</v>
      </c>
      <c r="H73" s="10">
        <v>0</v>
      </c>
      <c r="I73" s="11" t="s">
        <v>7</v>
      </c>
      <c r="J73" s="11">
        <v>0</v>
      </c>
      <c r="K73" s="16" t="s">
        <v>7</v>
      </c>
      <c r="L73" s="16">
        <v>0</v>
      </c>
      <c r="M73" s="12">
        <v>105.054</v>
      </c>
      <c r="N73" s="12">
        <v>677.39200000000005</v>
      </c>
      <c r="O73" s="13"/>
    </row>
    <row r="74" spans="1:15" ht="15" thickBot="1" x14ac:dyDescent="0.35">
      <c r="A74" s="6">
        <f t="shared" si="5"/>
        <v>72</v>
      </c>
      <c r="B74" s="7" t="s">
        <v>75</v>
      </c>
      <c r="C74" s="6" t="str">
        <f>_xlfn.XLOOKUP(B74,'2016'!$B$3:$B$68,'2016'!$C$3:$C$68,"-")</f>
        <v>SWE</v>
      </c>
      <c r="D74" s="8">
        <f t="shared" si="4"/>
        <v>559.75800000000004</v>
      </c>
      <c r="E74" s="9" t="s">
        <v>7</v>
      </c>
      <c r="F74" s="9">
        <v>0</v>
      </c>
      <c r="G74" s="10" t="s">
        <v>7</v>
      </c>
      <c r="H74" s="10">
        <v>0</v>
      </c>
      <c r="I74" s="11" t="s">
        <v>7</v>
      </c>
      <c r="J74" s="11">
        <v>0</v>
      </c>
      <c r="K74" s="16">
        <v>121.20399999999999</v>
      </c>
      <c r="L74" s="16">
        <v>559.75800000000004</v>
      </c>
      <c r="M74" s="12" t="s">
        <v>7</v>
      </c>
      <c r="N74" s="12">
        <v>0</v>
      </c>
      <c r="O74" s="13"/>
    </row>
    <row r="75" spans="1:15" ht="15" thickBot="1" x14ac:dyDescent="0.35">
      <c r="A75" s="6">
        <f t="shared" si="5"/>
        <v>73</v>
      </c>
      <c r="B75" s="7" t="s">
        <v>211</v>
      </c>
      <c r="C75" s="6" t="s">
        <v>26</v>
      </c>
      <c r="D75" s="8">
        <f t="shared" si="4"/>
        <v>371.02100000000002</v>
      </c>
      <c r="E75" s="9" t="s">
        <v>7</v>
      </c>
      <c r="F75" s="9">
        <v>0</v>
      </c>
      <c r="G75" s="10">
        <v>148.184</v>
      </c>
      <c r="H75" s="10">
        <v>371.02100000000002</v>
      </c>
      <c r="I75" s="11" t="s">
        <v>7</v>
      </c>
      <c r="J75" s="11">
        <v>0</v>
      </c>
      <c r="K75" s="16" t="s">
        <v>7</v>
      </c>
      <c r="L75" s="16">
        <v>0</v>
      </c>
      <c r="M75" s="12" t="s">
        <v>7</v>
      </c>
      <c r="N75" s="12">
        <v>0</v>
      </c>
      <c r="O75" s="13"/>
    </row>
    <row r="76" spans="1:15" ht="15" thickBot="1" x14ac:dyDescent="0.35">
      <c r="A76" s="6">
        <f t="shared" si="5"/>
        <v>74</v>
      </c>
      <c r="B76" s="7" t="s">
        <v>107</v>
      </c>
      <c r="C76" s="6" t="str">
        <f>_xlfn.XLOOKUP(B76,'2016'!$B$3:$B$68,'2016'!$C$3:$C$68,"-")</f>
        <v>FRA</v>
      </c>
      <c r="D76" s="8">
        <f t="shared" si="4"/>
        <v>361.89800000000002</v>
      </c>
      <c r="E76" s="9" t="s">
        <v>7</v>
      </c>
      <c r="F76" s="9">
        <v>0</v>
      </c>
      <c r="G76" s="10">
        <v>149.458</v>
      </c>
      <c r="H76" s="10">
        <v>361.89800000000002</v>
      </c>
      <c r="I76" s="11" t="s">
        <v>7</v>
      </c>
      <c r="J76" s="11">
        <v>0</v>
      </c>
      <c r="K76" s="16" t="s">
        <v>7</v>
      </c>
      <c r="L76" s="16">
        <v>0</v>
      </c>
      <c r="M76" s="12">
        <v>200</v>
      </c>
      <c r="N76" s="12">
        <v>0</v>
      </c>
      <c r="O76" s="13"/>
    </row>
    <row r="77" spans="1:15" ht="15" thickBot="1" x14ac:dyDescent="0.35">
      <c r="A77" s="6">
        <f t="shared" si="5"/>
        <v>75</v>
      </c>
      <c r="B77" s="7" t="s">
        <v>117</v>
      </c>
      <c r="C77" s="6" t="s">
        <v>17</v>
      </c>
      <c r="D77" s="8">
        <f t="shared" si="4"/>
        <v>314.20699999999999</v>
      </c>
      <c r="E77" s="9" t="s">
        <v>7</v>
      </c>
      <c r="F77" s="9">
        <v>0</v>
      </c>
      <c r="G77" s="10" t="s">
        <v>7</v>
      </c>
      <c r="H77" s="10">
        <v>0</v>
      </c>
      <c r="I77" s="11">
        <v>155.64500000000001</v>
      </c>
      <c r="J77" s="11">
        <v>314.20699999999999</v>
      </c>
      <c r="K77" s="16" t="s">
        <v>7</v>
      </c>
      <c r="L77" s="16">
        <v>0</v>
      </c>
      <c r="M77" s="12" t="s">
        <v>7</v>
      </c>
      <c r="N77" s="12">
        <v>0</v>
      </c>
      <c r="O77" s="13"/>
    </row>
    <row r="78" spans="1:15" ht="15" thickBot="1" x14ac:dyDescent="0.35">
      <c r="A78" s="6">
        <f t="shared" si="5"/>
        <v>76</v>
      </c>
      <c r="B78" s="7" t="s">
        <v>118</v>
      </c>
      <c r="C78" s="6" t="s">
        <v>15</v>
      </c>
      <c r="D78" s="8">
        <f t="shared" si="4"/>
        <v>300.68799999999999</v>
      </c>
      <c r="E78" s="9" t="s">
        <v>7</v>
      </c>
      <c r="F78" s="9">
        <v>0</v>
      </c>
      <c r="G78" s="10" t="s">
        <v>7</v>
      </c>
      <c r="H78" s="10">
        <v>0</v>
      </c>
      <c r="I78" s="11">
        <v>157.55333333333334</v>
      </c>
      <c r="J78" s="11">
        <v>300.68799999999999</v>
      </c>
      <c r="K78" s="16" t="s">
        <v>7</v>
      </c>
      <c r="L78" s="16">
        <v>0</v>
      </c>
      <c r="M78" s="12" t="s">
        <v>7</v>
      </c>
      <c r="N78" s="12">
        <v>0</v>
      </c>
      <c r="O78" s="13"/>
    </row>
    <row r="79" spans="1:15" ht="15" thickBot="1" x14ac:dyDescent="0.35">
      <c r="A79" s="6">
        <f t="shared" si="5"/>
        <v>77</v>
      </c>
      <c r="B79" s="7" t="s">
        <v>202</v>
      </c>
      <c r="C79" s="6" t="s">
        <v>76</v>
      </c>
      <c r="D79" s="8">
        <f t="shared" si="4"/>
        <v>182.04499999999999</v>
      </c>
      <c r="E79" s="9" t="s">
        <v>7</v>
      </c>
      <c r="F79" s="9">
        <v>0</v>
      </c>
      <c r="G79" s="10">
        <v>174.57599999999999</v>
      </c>
      <c r="H79" s="10">
        <v>182.04499999999999</v>
      </c>
      <c r="I79" s="11" t="s">
        <v>7</v>
      </c>
      <c r="J79" s="11">
        <v>0</v>
      </c>
      <c r="K79" s="16" t="s">
        <v>7</v>
      </c>
      <c r="L79" s="16">
        <v>0</v>
      </c>
      <c r="M79" s="12" t="s">
        <v>7</v>
      </c>
      <c r="N79" s="12">
        <v>0</v>
      </c>
      <c r="O79" s="13"/>
    </row>
    <row r="80" spans="1:15" ht="15" thickBot="1" x14ac:dyDescent="0.35">
      <c r="A80" s="6">
        <f t="shared" si="5"/>
        <v>78</v>
      </c>
      <c r="B80" s="7" t="s">
        <v>77</v>
      </c>
      <c r="C80" s="6" t="s">
        <v>15</v>
      </c>
      <c r="D80" s="8">
        <f t="shared" si="4"/>
        <v>156.059</v>
      </c>
      <c r="E80" s="9" t="s">
        <v>7</v>
      </c>
      <c r="F80" s="9">
        <v>0</v>
      </c>
      <c r="G80" s="10" t="s">
        <v>7</v>
      </c>
      <c r="H80" s="10">
        <v>0</v>
      </c>
      <c r="I80" s="11">
        <v>177.97</v>
      </c>
      <c r="J80" s="11">
        <v>156.059</v>
      </c>
      <c r="K80" s="16" t="s">
        <v>7</v>
      </c>
      <c r="L80" s="16">
        <v>0</v>
      </c>
      <c r="M80" s="12" t="s">
        <v>7</v>
      </c>
      <c r="N80" s="12">
        <v>0</v>
      </c>
      <c r="O80" s="13"/>
    </row>
    <row r="81" spans="1:15" ht="15" thickBot="1" x14ac:dyDescent="0.35">
      <c r="A81" s="6">
        <f t="shared" si="5"/>
        <v>79</v>
      </c>
      <c r="B81" s="7" t="s">
        <v>114</v>
      </c>
      <c r="C81" s="6" t="str">
        <f>_xlfn.XLOOKUP(B81,'2016'!$B$3:$B$68,'2016'!$C$3:$C$68,"-")</f>
        <v>FRA</v>
      </c>
      <c r="D81" s="8">
        <f t="shared" si="4"/>
        <v>147.85499999999999</v>
      </c>
      <c r="E81" s="9" t="s">
        <v>7</v>
      </c>
      <c r="F81" s="9">
        <v>0</v>
      </c>
      <c r="G81" s="10">
        <v>200</v>
      </c>
      <c r="H81" s="10">
        <v>0</v>
      </c>
      <c r="I81" s="11" t="s">
        <v>7</v>
      </c>
      <c r="J81" s="11">
        <v>0</v>
      </c>
      <c r="K81" s="16" t="s">
        <v>7</v>
      </c>
      <c r="L81" s="16">
        <v>0</v>
      </c>
      <c r="M81" s="12">
        <v>179.27600000000001</v>
      </c>
      <c r="N81" s="12">
        <v>147.85499999999999</v>
      </c>
      <c r="O81" s="13"/>
    </row>
    <row r="82" spans="1:15" ht="15" thickBot="1" x14ac:dyDescent="0.35">
      <c r="A82" s="6">
        <f t="shared" si="5"/>
        <v>80</v>
      </c>
      <c r="B82" s="7" t="s">
        <v>109</v>
      </c>
      <c r="C82" s="6" t="str">
        <f>_xlfn.XLOOKUP(B82,'2016'!$B$3:$B$68,'2016'!$C$3:$C$68,"-")</f>
        <v>ITA</v>
      </c>
      <c r="D82" s="8">
        <f t="shared" si="4"/>
        <v>0</v>
      </c>
      <c r="E82" s="9">
        <v>200</v>
      </c>
      <c r="F82" s="9">
        <v>0</v>
      </c>
      <c r="G82" s="10" t="s">
        <v>7</v>
      </c>
      <c r="H82" s="10">
        <v>0</v>
      </c>
      <c r="I82" s="11" t="s">
        <v>7</v>
      </c>
      <c r="J82" s="11">
        <v>0</v>
      </c>
      <c r="K82" s="16" t="s">
        <v>7</v>
      </c>
      <c r="L82" s="16">
        <v>0</v>
      </c>
      <c r="M82" s="12" t="s">
        <v>7</v>
      </c>
      <c r="N82" s="12">
        <v>0</v>
      </c>
      <c r="O82" s="13"/>
    </row>
    <row r="83" spans="1:15" x14ac:dyDescent="0.3">
      <c r="M83" s="13"/>
      <c r="N83" s="13"/>
      <c r="O83" s="13"/>
    </row>
    <row r="84" spans="1:15" x14ac:dyDescent="0.3">
      <c r="M84" s="13"/>
      <c r="N84" s="13"/>
      <c r="O84" s="13"/>
    </row>
    <row r="85" spans="1:15" x14ac:dyDescent="0.3">
      <c r="M85" s="13"/>
      <c r="N85" s="13"/>
      <c r="O85" s="13"/>
    </row>
    <row r="86" spans="1:15" x14ac:dyDescent="0.3">
      <c r="M86" s="13"/>
      <c r="N86" s="13"/>
      <c r="O86" s="13"/>
    </row>
    <row r="87" spans="1:15" x14ac:dyDescent="0.3">
      <c r="M87" s="13"/>
      <c r="N87" s="13"/>
      <c r="O87" s="13"/>
    </row>
    <row r="88" spans="1:15" x14ac:dyDescent="0.3">
      <c r="M88" s="13"/>
      <c r="N88" s="13"/>
      <c r="O88" s="13"/>
    </row>
    <row r="89" spans="1:15" x14ac:dyDescent="0.3">
      <c r="M89" s="13"/>
      <c r="N89" s="13"/>
      <c r="O89" s="13"/>
    </row>
    <row r="90" spans="1:15" x14ac:dyDescent="0.3">
      <c r="M90" s="13"/>
      <c r="N90" s="13"/>
      <c r="O90" s="13"/>
    </row>
    <row r="91" spans="1:15" x14ac:dyDescent="0.3">
      <c r="M91" s="13"/>
      <c r="N91" s="13"/>
      <c r="O91" s="13"/>
    </row>
    <row r="92" spans="1:15" x14ac:dyDescent="0.3">
      <c r="M92" s="13"/>
      <c r="N92" s="13"/>
      <c r="O92" s="13"/>
    </row>
    <row r="93" spans="1:15" x14ac:dyDescent="0.3">
      <c r="M93" s="13"/>
      <c r="N93" s="13"/>
      <c r="O93" s="13"/>
    </row>
    <row r="94" spans="1:15" x14ac:dyDescent="0.3">
      <c r="M94" s="13"/>
      <c r="N94" s="13"/>
      <c r="O94" s="13"/>
    </row>
    <row r="95" spans="1:15" x14ac:dyDescent="0.3">
      <c r="M95" s="13"/>
      <c r="N95" s="13"/>
      <c r="O95" s="13"/>
    </row>
    <row r="96" spans="1:15" x14ac:dyDescent="0.3">
      <c r="M96" s="13"/>
      <c r="N96" s="13"/>
      <c r="O96" s="13"/>
    </row>
    <row r="97" spans="13:15" x14ac:dyDescent="0.3">
      <c r="M97" s="13"/>
      <c r="N97" s="13"/>
      <c r="O97" s="13"/>
    </row>
    <row r="98" spans="13:15" x14ac:dyDescent="0.3">
      <c r="M98" s="13"/>
      <c r="N98" s="13"/>
      <c r="O98" s="13"/>
    </row>
    <row r="99" spans="13:15" x14ac:dyDescent="0.3">
      <c r="M99" s="13"/>
      <c r="N99" s="13"/>
      <c r="O99" s="13"/>
    </row>
    <row r="100" spans="13:15" x14ac:dyDescent="0.3">
      <c r="M100" s="13"/>
      <c r="N100" s="13"/>
      <c r="O100" s="13"/>
    </row>
    <row r="101" spans="13:15" x14ac:dyDescent="0.3">
      <c r="M101" s="13"/>
      <c r="N101" s="13"/>
      <c r="O101" s="13"/>
    </row>
    <row r="102" spans="13:15" x14ac:dyDescent="0.3">
      <c r="M102" s="13"/>
      <c r="N102" s="13"/>
      <c r="O102" s="13"/>
    </row>
    <row r="103" spans="13:15" x14ac:dyDescent="0.3">
      <c r="M103" s="13"/>
      <c r="N103" s="13"/>
      <c r="O103" s="13"/>
    </row>
    <row r="104" spans="13:15" x14ac:dyDescent="0.3">
      <c r="M104" s="13"/>
      <c r="N104" s="13"/>
      <c r="O104" s="13"/>
    </row>
    <row r="105" spans="13:15" x14ac:dyDescent="0.3">
      <c r="M105" s="13"/>
      <c r="N105" s="13"/>
      <c r="O105" s="13"/>
    </row>
    <row r="106" spans="13:15" x14ac:dyDescent="0.3">
      <c r="M106" s="13"/>
      <c r="N106" s="13"/>
      <c r="O106" s="13"/>
    </row>
    <row r="107" spans="13:15" x14ac:dyDescent="0.3">
      <c r="M107" s="13"/>
      <c r="N107" s="13"/>
      <c r="O107" s="13"/>
    </row>
    <row r="108" spans="13:15" x14ac:dyDescent="0.3">
      <c r="M108" s="13"/>
      <c r="N108" s="13"/>
      <c r="O108" s="13"/>
    </row>
    <row r="109" spans="13:15" x14ac:dyDescent="0.3">
      <c r="M109" s="13"/>
      <c r="N109" s="13"/>
      <c r="O109" s="13"/>
    </row>
    <row r="110" spans="13:15" x14ac:dyDescent="0.3">
      <c r="M110" s="13"/>
      <c r="N110" s="13"/>
      <c r="O110" s="13"/>
    </row>
    <row r="111" spans="13:15" x14ac:dyDescent="0.3">
      <c r="M111" s="13"/>
      <c r="N111" s="13"/>
      <c r="O111" s="13"/>
    </row>
    <row r="112" spans="13:15" x14ac:dyDescent="0.3">
      <c r="M112" s="13"/>
      <c r="N112" s="13"/>
      <c r="O112" s="13"/>
    </row>
    <row r="113" spans="13:15" x14ac:dyDescent="0.3">
      <c r="M113" s="13"/>
      <c r="N113" s="13"/>
      <c r="O113" s="13"/>
    </row>
    <row r="114" spans="13:15" x14ac:dyDescent="0.3">
      <c r="M114" s="13"/>
      <c r="N114" s="13"/>
      <c r="O114" s="13"/>
    </row>
    <row r="115" spans="13:15" x14ac:dyDescent="0.3">
      <c r="M115" s="13"/>
      <c r="N115" s="13"/>
      <c r="O115" s="13"/>
    </row>
    <row r="116" spans="13:15" x14ac:dyDescent="0.3">
      <c r="M116" s="13"/>
      <c r="N116" s="13"/>
      <c r="O116" s="13"/>
    </row>
    <row r="117" spans="13:15" x14ac:dyDescent="0.3">
      <c r="M117" s="13"/>
      <c r="N117" s="13"/>
      <c r="O117" s="13"/>
    </row>
    <row r="118" spans="13:15" x14ac:dyDescent="0.3">
      <c r="M118" s="13"/>
      <c r="N118" s="13"/>
      <c r="O118" s="13"/>
    </row>
    <row r="119" spans="13:15" x14ac:dyDescent="0.3">
      <c r="M119" s="13"/>
      <c r="N119" s="13"/>
      <c r="O119" s="13"/>
    </row>
    <row r="120" spans="13:15" x14ac:dyDescent="0.3">
      <c r="M120" s="13"/>
      <c r="N120" s="13"/>
      <c r="O120" s="13"/>
    </row>
    <row r="121" spans="13:15" x14ac:dyDescent="0.3">
      <c r="M121" s="13"/>
      <c r="N121" s="13"/>
      <c r="O121" s="13"/>
    </row>
    <row r="122" spans="13:15" x14ac:dyDescent="0.3">
      <c r="M122" s="13"/>
      <c r="N122" s="13"/>
      <c r="O122" s="13"/>
    </row>
    <row r="123" spans="13:15" x14ac:dyDescent="0.3">
      <c r="M123" s="13"/>
      <c r="N123" s="13"/>
      <c r="O123" s="13"/>
    </row>
    <row r="124" spans="13:15" x14ac:dyDescent="0.3">
      <c r="M124" s="13"/>
      <c r="N124" s="13"/>
      <c r="O124" s="13"/>
    </row>
    <row r="125" spans="13:15" x14ac:dyDescent="0.3">
      <c r="M125" s="13"/>
      <c r="N125" s="13"/>
      <c r="O125" s="13"/>
    </row>
    <row r="126" spans="13:15" x14ac:dyDescent="0.3">
      <c r="M126" s="13"/>
      <c r="N126" s="13"/>
      <c r="O126" s="13"/>
    </row>
    <row r="127" spans="13:15" x14ac:dyDescent="0.3">
      <c r="M127" s="13"/>
      <c r="N127" s="13"/>
      <c r="O127" s="13"/>
    </row>
    <row r="128" spans="13:15" x14ac:dyDescent="0.3">
      <c r="M128" s="13"/>
      <c r="N128" s="13"/>
      <c r="O128" s="13"/>
    </row>
    <row r="129" spans="13:15" x14ac:dyDescent="0.3">
      <c r="M129" s="13"/>
      <c r="N129" s="13"/>
      <c r="O129" s="13"/>
    </row>
    <row r="130" spans="13:15" x14ac:dyDescent="0.3">
      <c r="M130" s="13"/>
      <c r="N130" s="13"/>
      <c r="O130" s="13"/>
    </row>
    <row r="131" spans="13:15" x14ac:dyDescent="0.3">
      <c r="M131" s="13"/>
      <c r="N131" s="13"/>
      <c r="O131" s="13"/>
    </row>
    <row r="132" spans="13:15" x14ac:dyDescent="0.3">
      <c r="M132" s="13"/>
      <c r="N132" s="13"/>
      <c r="O132" s="13"/>
    </row>
    <row r="133" spans="13:15" x14ac:dyDescent="0.3">
      <c r="M133" s="13"/>
      <c r="N133" s="13"/>
      <c r="O133" s="13"/>
    </row>
    <row r="134" spans="13:15" x14ac:dyDescent="0.3">
      <c r="M134" s="13"/>
      <c r="N134" s="13"/>
      <c r="O134" s="13"/>
    </row>
    <row r="135" spans="13:15" x14ac:dyDescent="0.3">
      <c r="M135" s="13"/>
      <c r="N135" s="13"/>
      <c r="O135" s="13"/>
    </row>
    <row r="136" spans="13:15" x14ac:dyDescent="0.3">
      <c r="M136" s="13"/>
      <c r="N136" s="13"/>
      <c r="O136" s="13"/>
    </row>
    <row r="137" spans="13:15" x14ac:dyDescent="0.3">
      <c r="M137" s="13"/>
      <c r="N137" s="13"/>
      <c r="O137" s="13"/>
    </row>
    <row r="138" spans="13:15" x14ac:dyDescent="0.3">
      <c r="M138" s="13"/>
      <c r="N138" s="13"/>
      <c r="O138" s="13"/>
    </row>
    <row r="139" spans="13:15" x14ac:dyDescent="0.3">
      <c r="M139" s="13"/>
      <c r="N139" s="13"/>
      <c r="O139" s="13"/>
    </row>
    <row r="140" spans="13:15" x14ac:dyDescent="0.3">
      <c r="M140" s="13"/>
      <c r="N140" s="13"/>
      <c r="O140" s="13"/>
    </row>
    <row r="141" spans="13:15" x14ac:dyDescent="0.3">
      <c r="M141" s="13"/>
      <c r="N141" s="13"/>
      <c r="O141" s="13"/>
    </row>
    <row r="142" spans="13:15" x14ac:dyDescent="0.3">
      <c r="M142" s="13"/>
      <c r="N142" s="13"/>
      <c r="O142" s="13"/>
    </row>
    <row r="143" spans="13:15" x14ac:dyDescent="0.3">
      <c r="M143" s="13"/>
      <c r="N143" s="13"/>
      <c r="O143" s="13"/>
    </row>
    <row r="144" spans="13:15" x14ac:dyDescent="0.3">
      <c r="M144" s="13"/>
      <c r="N144" s="13"/>
      <c r="O144" s="13"/>
    </row>
    <row r="145" spans="13:15" x14ac:dyDescent="0.3">
      <c r="M145" s="13"/>
      <c r="N145" s="13"/>
      <c r="O145" s="13"/>
    </row>
    <row r="146" spans="13:15" x14ac:dyDescent="0.3">
      <c r="M146" s="13"/>
      <c r="N146" s="13"/>
      <c r="O146" s="13"/>
    </row>
    <row r="147" spans="13:15" x14ac:dyDescent="0.3">
      <c r="M147" s="13"/>
      <c r="N147" s="13"/>
      <c r="O147" s="13"/>
    </row>
    <row r="148" spans="13:15" x14ac:dyDescent="0.3">
      <c r="M148" s="13"/>
      <c r="N148" s="13"/>
      <c r="O148" s="13"/>
    </row>
    <row r="149" spans="13:15" x14ac:dyDescent="0.3">
      <c r="M149" s="13"/>
      <c r="N149" s="13"/>
      <c r="O149" s="13"/>
    </row>
    <row r="150" spans="13:15" x14ac:dyDescent="0.3">
      <c r="M150" s="13"/>
      <c r="N150" s="13"/>
      <c r="O150" s="13"/>
    </row>
    <row r="151" spans="13:15" x14ac:dyDescent="0.3">
      <c r="M151" s="13"/>
      <c r="N151" s="13"/>
      <c r="O151" s="13"/>
    </row>
    <row r="152" spans="13:15" x14ac:dyDescent="0.3">
      <c r="M152" s="13"/>
      <c r="N152" s="13"/>
      <c r="O152" s="13"/>
    </row>
    <row r="153" spans="13:15" x14ac:dyDescent="0.3">
      <c r="M153" s="13"/>
      <c r="N153" s="13"/>
      <c r="O153" s="13"/>
    </row>
    <row r="154" spans="13:15" x14ac:dyDescent="0.3">
      <c r="M154" s="13"/>
      <c r="N154" s="13"/>
      <c r="O154" s="13"/>
    </row>
    <row r="155" spans="13:15" x14ac:dyDescent="0.3">
      <c r="M155" s="13"/>
      <c r="N155" s="13"/>
      <c r="O155" s="13"/>
    </row>
    <row r="156" spans="13:15" x14ac:dyDescent="0.3">
      <c r="M156" s="13"/>
      <c r="N156" s="13"/>
      <c r="O156" s="13"/>
    </row>
    <row r="157" spans="13:15" x14ac:dyDescent="0.3">
      <c r="M157" s="13"/>
      <c r="N157" s="13"/>
      <c r="O157" s="13"/>
    </row>
    <row r="158" spans="13:15" x14ac:dyDescent="0.3">
      <c r="M158" s="13"/>
      <c r="N158" s="13"/>
      <c r="O158" s="13"/>
    </row>
    <row r="159" spans="13:15" x14ac:dyDescent="0.3">
      <c r="M159" s="13"/>
      <c r="N159" s="13"/>
      <c r="O159" s="13"/>
    </row>
    <row r="160" spans="13:15" x14ac:dyDescent="0.3">
      <c r="M160" s="13"/>
      <c r="N160" s="13"/>
      <c r="O160" s="13"/>
    </row>
    <row r="161" spans="13:15" x14ac:dyDescent="0.3">
      <c r="M161" s="13"/>
      <c r="N161" s="13"/>
      <c r="O161" s="13"/>
    </row>
    <row r="162" spans="13:15" x14ac:dyDescent="0.3">
      <c r="M162" s="13"/>
      <c r="N162" s="13"/>
      <c r="O162" s="13"/>
    </row>
    <row r="163" spans="13:15" x14ac:dyDescent="0.3">
      <c r="M163" s="13"/>
      <c r="N163" s="13"/>
      <c r="O163" s="13"/>
    </row>
    <row r="164" spans="13:15" x14ac:dyDescent="0.3">
      <c r="M164" s="13"/>
      <c r="N164" s="13"/>
      <c r="O164" s="13"/>
    </row>
    <row r="165" spans="13:15" x14ac:dyDescent="0.3">
      <c r="M165" s="13"/>
      <c r="N165" s="13"/>
      <c r="O165" s="13"/>
    </row>
    <row r="166" spans="13:15" x14ac:dyDescent="0.3">
      <c r="M166" s="13"/>
      <c r="N166" s="13"/>
      <c r="O166" s="13"/>
    </row>
    <row r="167" spans="13:15" x14ac:dyDescent="0.3">
      <c r="M167" s="13"/>
      <c r="N167" s="13"/>
      <c r="O167" s="13"/>
    </row>
    <row r="168" spans="13:15" x14ac:dyDescent="0.3">
      <c r="M168" s="13"/>
      <c r="N168" s="13"/>
      <c r="O168" s="13"/>
    </row>
    <row r="169" spans="13:15" x14ac:dyDescent="0.3">
      <c r="M169" s="13"/>
      <c r="N169" s="13"/>
      <c r="O169" s="13"/>
    </row>
    <row r="170" spans="13:15" x14ac:dyDescent="0.3">
      <c r="M170" s="13"/>
      <c r="N170" s="13"/>
      <c r="O170" s="13"/>
    </row>
    <row r="171" spans="13:15" x14ac:dyDescent="0.3">
      <c r="M171" s="13"/>
      <c r="N171" s="13"/>
      <c r="O171" s="13"/>
    </row>
    <row r="172" spans="13:15" x14ac:dyDescent="0.3">
      <c r="M172" s="13"/>
      <c r="N172" s="13"/>
      <c r="O172" s="13"/>
    </row>
    <row r="173" spans="13:15" x14ac:dyDescent="0.3">
      <c r="M173" s="13"/>
      <c r="N173" s="13"/>
      <c r="O173" s="13"/>
    </row>
    <row r="174" spans="13:15" x14ac:dyDescent="0.3">
      <c r="M174" s="13"/>
      <c r="N174" s="13"/>
      <c r="O174" s="13"/>
    </row>
    <row r="175" spans="13:15" x14ac:dyDescent="0.3">
      <c r="M175" s="13"/>
      <c r="N175" s="13"/>
      <c r="O175" s="13"/>
    </row>
    <row r="176" spans="13:15" x14ac:dyDescent="0.3">
      <c r="M176" s="13"/>
      <c r="N176" s="13"/>
      <c r="O176" s="13"/>
    </row>
    <row r="177" spans="13:15" x14ac:dyDescent="0.3">
      <c r="M177" s="13"/>
      <c r="N177" s="13"/>
      <c r="O177" s="13"/>
    </row>
    <row r="178" spans="13:15" x14ac:dyDescent="0.3">
      <c r="M178" s="13"/>
      <c r="N178" s="13"/>
      <c r="O178" s="13"/>
    </row>
    <row r="179" spans="13:15" x14ac:dyDescent="0.3">
      <c r="M179" s="13"/>
      <c r="N179" s="13"/>
      <c r="O179" s="13"/>
    </row>
    <row r="180" spans="13:15" x14ac:dyDescent="0.3">
      <c r="M180" s="13"/>
      <c r="N180" s="13"/>
      <c r="O180" s="13"/>
    </row>
    <row r="181" spans="13:15" x14ac:dyDescent="0.3">
      <c r="M181" s="13"/>
      <c r="N181" s="13"/>
      <c r="O181" s="13"/>
    </row>
    <row r="182" spans="13:15" x14ac:dyDescent="0.3">
      <c r="M182" s="13"/>
      <c r="N182" s="13"/>
      <c r="O182" s="13"/>
    </row>
    <row r="183" spans="13:15" x14ac:dyDescent="0.3">
      <c r="M183" s="13"/>
      <c r="N183" s="13"/>
      <c r="O183" s="13"/>
    </row>
    <row r="184" spans="13:15" x14ac:dyDescent="0.3">
      <c r="M184" s="13"/>
      <c r="N184" s="13"/>
      <c r="O184" s="13"/>
    </row>
    <row r="185" spans="13:15" x14ac:dyDescent="0.3">
      <c r="M185" s="13"/>
      <c r="N185" s="13"/>
      <c r="O185" s="13"/>
    </row>
    <row r="186" spans="13:15" x14ac:dyDescent="0.3">
      <c r="M186" s="13"/>
      <c r="N186" s="13"/>
      <c r="O186" s="13"/>
    </row>
    <row r="187" spans="13:15" x14ac:dyDescent="0.3">
      <c r="M187" s="13"/>
      <c r="N187" s="13"/>
      <c r="O187" s="13"/>
    </row>
    <row r="188" spans="13:15" x14ac:dyDescent="0.3">
      <c r="M188" s="13"/>
      <c r="N188" s="13"/>
      <c r="O188" s="13"/>
    </row>
    <row r="189" spans="13:15" x14ac:dyDescent="0.3">
      <c r="M189" s="13"/>
      <c r="N189" s="13"/>
      <c r="O189" s="13"/>
    </row>
    <row r="190" spans="13:15" x14ac:dyDescent="0.3">
      <c r="M190" s="13"/>
      <c r="N190" s="13"/>
      <c r="O190" s="13"/>
    </row>
    <row r="191" spans="13:15" x14ac:dyDescent="0.3">
      <c r="M191" s="13"/>
      <c r="N191" s="13"/>
      <c r="O191" s="13"/>
    </row>
    <row r="192" spans="13:15" x14ac:dyDescent="0.3">
      <c r="M192" s="13"/>
      <c r="N192" s="13"/>
      <c r="O192" s="13"/>
    </row>
    <row r="193" spans="13:15" x14ac:dyDescent="0.3">
      <c r="M193" s="13"/>
      <c r="N193" s="13"/>
      <c r="O193" s="13"/>
    </row>
    <row r="194" spans="13:15" x14ac:dyDescent="0.3">
      <c r="M194" s="13"/>
      <c r="N194" s="13"/>
      <c r="O194" s="13"/>
    </row>
    <row r="195" spans="13:15" x14ac:dyDescent="0.3">
      <c r="M195" s="13"/>
      <c r="N195" s="13"/>
      <c r="O195" s="13"/>
    </row>
    <row r="196" spans="13:15" x14ac:dyDescent="0.3">
      <c r="M196" s="13"/>
      <c r="N196" s="13"/>
      <c r="O196" s="13"/>
    </row>
    <row r="197" spans="13:15" x14ac:dyDescent="0.3">
      <c r="M197" s="13"/>
      <c r="N197" s="13"/>
      <c r="O197" s="13"/>
    </row>
    <row r="198" spans="13:15" x14ac:dyDescent="0.3">
      <c r="M198" s="13"/>
      <c r="N198" s="13"/>
      <c r="O198" s="13"/>
    </row>
  </sheetData>
  <sortState xmlns:xlrd2="http://schemas.microsoft.com/office/spreadsheetml/2017/richdata2" ref="A3:S82">
    <sortCondition descending="1" ref="D3:D82"/>
  </sortState>
  <mergeCells count="6">
    <mergeCell ref="K1:L1"/>
    <mergeCell ref="M1:N1"/>
    <mergeCell ref="A1:D1"/>
    <mergeCell ref="E1:F1"/>
    <mergeCell ref="G1:H1"/>
    <mergeCell ref="I1:J1"/>
  </mergeCells>
  <pageMargins left="0.7" right="0.7" top="0.75" bottom="0.75" header="0.3" footer="0.3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18</vt:i4>
      </vt:variant>
    </vt:vector>
  </HeadingPairs>
  <TitlesOfParts>
    <vt:vector size="18" baseType="lpstr">
      <vt:lpstr>Winners</vt:lpstr>
      <vt:lpstr>2024</vt:lpstr>
      <vt:lpstr>2023</vt:lpstr>
      <vt:lpstr>2022</vt:lpstr>
      <vt:lpstr>2021</vt:lpstr>
      <vt:lpstr>2019</vt:lpstr>
      <vt:lpstr>2018</vt:lpstr>
      <vt:lpstr>2016</vt:lpstr>
      <vt:lpstr>2014</vt:lpstr>
      <vt:lpstr>2013</vt:lpstr>
      <vt:lpstr>2010</vt:lpstr>
      <vt:lpstr>2009</vt:lpstr>
      <vt:lpstr>2008</vt:lpstr>
      <vt:lpstr>2007</vt:lpstr>
      <vt:lpstr>2005</vt:lpstr>
      <vt:lpstr>2004</vt:lpstr>
      <vt:lpstr>2003</vt:lpstr>
      <vt:lpstr>2002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Lentjes</dc:creator>
  <cp:lastModifiedBy>Bram Lentjes</cp:lastModifiedBy>
  <cp:lastPrinted>2024-09-08T10:24:36Z</cp:lastPrinted>
  <dcterms:created xsi:type="dcterms:W3CDTF">2015-06-05T18:19:34Z</dcterms:created>
  <dcterms:modified xsi:type="dcterms:W3CDTF">2024-10-20T12:29:12Z</dcterms:modified>
</cp:coreProperties>
</file>